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TAJNISTVO\Documents\Školski odbor\2026\14. sjednica Školskog odbora 20.1.2025\"/>
    </mc:Choice>
  </mc:AlternateContent>
  <xr:revisionPtr revIDLastSave="0" documentId="8_{93BBC93C-62A8-4D48-A61B-651403607A8A}"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G321" i="9"/>
  <c r="F321" i="9"/>
  <c r="B321" i="9"/>
  <c r="H320" i="9"/>
  <c r="G320" i="9"/>
  <c r="F320" i="9"/>
  <c r="H319" i="9"/>
  <c r="G319" i="9"/>
  <c r="F319" i="9"/>
  <c r="H318" i="9"/>
  <c r="G318" i="9"/>
  <c r="E318" i="9" s="1"/>
  <c r="B318" i="9" s="1"/>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B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M286" i="9"/>
  <c r="L286" i="9"/>
  <c r="F286" i="9"/>
  <c r="B286" i="9" s="1"/>
  <c r="E286" i="9"/>
  <c r="M285" i="9"/>
  <c r="L285" i="9"/>
  <c r="F285" i="9" s="1"/>
  <c r="E285" i="9"/>
  <c r="B285" i="9" s="1"/>
  <c r="M284" i="9"/>
  <c r="F284" i="9" s="1"/>
  <c r="L284" i="9"/>
  <c r="E284" i="9"/>
  <c r="B284" i="9"/>
  <c r="M283" i="9"/>
  <c r="L283" i="9"/>
  <c r="F283" i="9" s="1"/>
  <c r="E283" i="9"/>
  <c r="B283" i="9" s="1"/>
  <c r="M282" i="9"/>
  <c r="L282" i="9"/>
  <c r="F282" i="9"/>
  <c r="B282" i="9" s="1"/>
  <c r="E282" i="9"/>
  <c r="M281" i="9"/>
  <c r="L281" i="9"/>
  <c r="F281" i="9" s="1"/>
  <c r="E281" i="9"/>
  <c r="M280" i="9"/>
  <c r="F280" i="9" s="1"/>
  <c r="B280" i="9" s="1"/>
  <c r="L280" i="9"/>
  <c r="E280" i="9"/>
  <c r="M279" i="9"/>
  <c r="L279" i="9"/>
  <c r="F279" i="9" s="1"/>
  <c r="E279" i="9"/>
  <c r="M278" i="9"/>
  <c r="L278" i="9"/>
  <c r="F278" i="9"/>
  <c r="B278" i="9" s="1"/>
  <c r="E278" i="9"/>
  <c r="M277" i="9"/>
  <c r="L277" i="9"/>
  <c r="F277" i="9" s="1"/>
  <c r="E277" i="9"/>
  <c r="B277" i="9" s="1"/>
  <c r="M276" i="9"/>
  <c r="F276" i="9" s="1"/>
  <c r="L276" i="9"/>
  <c r="E276" i="9"/>
  <c r="B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M270" i="9"/>
  <c r="L270" i="9"/>
  <c r="F270" i="9"/>
  <c r="B270" i="9" s="1"/>
  <c r="E270" i="9"/>
  <c r="M269" i="9"/>
  <c r="L269" i="9"/>
  <c r="F269" i="9" s="1"/>
  <c r="E269" i="9"/>
  <c r="B269" i="9" s="1"/>
  <c r="M268" i="9"/>
  <c r="F268" i="9" s="1"/>
  <c r="L268" i="9"/>
  <c r="E268" i="9"/>
  <c r="B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M254" i="9"/>
  <c r="L254" i="9"/>
  <c r="F254" i="9"/>
  <c r="B254" i="9" s="1"/>
  <c r="E254" i="9"/>
  <c r="M253" i="9"/>
  <c r="L253" i="9"/>
  <c r="F253" i="9" s="1"/>
  <c r="E253" i="9"/>
  <c r="B253" i="9" s="1"/>
  <c r="M252" i="9"/>
  <c r="F252" i="9" s="1"/>
  <c r="L252" i="9"/>
  <c r="E252" i="9"/>
  <c r="B252" i="9"/>
  <c r="M251" i="9"/>
  <c r="L251" i="9"/>
  <c r="F251" i="9" s="1"/>
  <c r="E251" i="9"/>
  <c r="B251" i="9" s="1"/>
  <c r="M250" i="9"/>
  <c r="L250" i="9"/>
  <c r="F250" i="9"/>
  <c r="B250" i="9" s="1"/>
  <c r="E250" i="9"/>
  <c r="M249" i="9"/>
  <c r="L249" i="9"/>
  <c r="F249" i="9" s="1"/>
  <c r="E249" i="9"/>
  <c r="M248" i="9"/>
  <c r="F248" i="9" s="1"/>
  <c r="B248" i="9" s="1"/>
  <c r="L248" i="9"/>
  <c r="E248" i="9"/>
  <c r="M247" i="9"/>
  <c r="L247" i="9"/>
  <c r="F247" i="9" s="1"/>
  <c r="E247" i="9"/>
  <c r="M246" i="9"/>
  <c r="L246" i="9"/>
  <c r="F246" i="9"/>
  <c r="B246" i="9" s="1"/>
  <c r="E246" i="9"/>
  <c r="M245" i="9"/>
  <c r="L245" i="9"/>
  <c r="F245" i="9" s="1"/>
  <c r="E245" i="9"/>
  <c r="B245" i="9" s="1"/>
  <c r="M244" i="9"/>
  <c r="L244" i="9"/>
  <c r="E244" i="9"/>
  <c r="M243" i="9"/>
  <c r="L243" i="9"/>
  <c r="F243" i="9" s="1"/>
  <c r="E243" i="9"/>
  <c r="B243" i="9" s="1"/>
  <c r="M242" i="9"/>
  <c r="L242" i="9"/>
  <c r="F242" i="9"/>
  <c r="B242" i="9" s="1"/>
  <c r="E242" i="9"/>
  <c r="M241" i="9"/>
  <c r="L241" i="9"/>
  <c r="F241" i="9" s="1"/>
  <c r="B241" i="9" s="1"/>
  <c r="E241" i="9"/>
  <c r="M240" i="9"/>
  <c r="F240" i="9" s="1"/>
  <c r="B240" i="9" s="1"/>
  <c r="L240" i="9"/>
  <c r="E240" i="9"/>
  <c r="M239" i="9"/>
  <c r="F239" i="9" s="1"/>
  <c r="L239" i="9"/>
  <c r="E239" i="9"/>
  <c r="M238" i="9"/>
  <c r="F238" i="9" s="1"/>
  <c r="B238" i="9" s="1"/>
  <c r="L238" i="9"/>
  <c r="E238" i="9"/>
  <c r="M237" i="9"/>
  <c r="L237" i="9"/>
  <c r="E237" i="9"/>
  <c r="M236" i="9"/>
  <c r="L236" i="9"/>
  <c r="E236" i="9"/>
  <c r="M235" i="9"/>
  <c r="L235" i="9"/>
  <c r="F235" i="9"/>
  <c r="E235" i="9"/>
  <c r="B235" i="9" s="1"/>
  <c r="M234" i="9"/>
  <c r="L234" i="9"/>
  <c r="F234" i="9"/>
  <c r="B234" i="9" s="1"/>
  <c r="E234" i="9"/>
  <c r="M233" i="9"/>
  <c r="L233" i="9"/>
  <c r="F233" i="9" s="1"/>
  <c r="B233" i="9" s="1"/>
  <c r="E233" i="9"/>
  <c r="M232" i="9"/>
  <c r="L232" i="9"/>
  <c r="F232" i="9" s="1"/>
  <c r="E232" i="9"/>
  <c r="B232" i="9"/>
  <c r="M231" i="9"/>
  <c r="L231" i="9"/>
  <c r="F231" i="9"/>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E170" i="9" s="1"/>
  <c r="G170" i="9"/>
  <c r="F170" i="9"/>
  <c r="H169" i="9"/>
  <c r="G169" i="9"/>
  <c r="E169" i="9" s="1"/>
  <c r="B169" i="9" s="1"/>
  <c r="F169" i="9"/>
  <c r="H168" i="9"/>
  <c r="G168" i="9"/>
  <c r="E168" i="9" s="1"/>
  <c r="F168" i="9"/>
  <c r="B168" i="9"/>
  <c r="H167" i="9"/>
  <c r="G167" i="9"/>
  <c r="F167" i="9"/>
  <c r="E167" i="9"/>
  <c r="B167" i="9" s="1"/>
  <c r="H166" i="9"/>
  <c r="E166" i="9" s="1"/>
  <c r="B166" i="9" s="1"/>
  <c r="G166" i="9"/>
  <c r="F166" i="9"/>
  <c r="H165" i="9"/>
  <c r="G165" i="9"/>
  <c r="E165" i="9" s="1"/>
  <c r="B165" i="9" s="1"/>
  <c r="F165" i="9"/>
  <c r="H164" i="9"/>
  <c r="G164" i="9"/>
  <c r="E164" i="9" s="1"/>
  <c r="B164" i="9" s="1"/>
  <c r="F164" i="9"/>
  <c r="H163" i="9"/>
  <c r="G163" i="9"/>
  <c r="F163" i="9"/>
  <c r="E163" i="9"/>
  <c r="B163" i="9" s="1"/>
  <c r="H162" i="9"/>
  <c r="E162" i="9" s="1"/>
  <c r="G162" i="9"/>
  <c r="F162" i="9"/>
  <c r="H161" i="9"/>
  <c r="G161" i="9"/>
  <c r="E161" i="9" s="1"/>
  <c r="B161" i="9" s="1"/>
  <c r="F161" i="9"/>
  <c r="H160" i="9"/>
  <c r="G160" i="9"/>
  <c r="E160" i="9" s="1"/>
  <c r="F160" i="9"/>
  <c r="B160" i="9"/>
  <c r="H159" i="9"/>
  <c r="G159" i="9"/>
  <c r="F159" i="9"/>
  <c r="E159" i="9"/>
  <c r="B159" i="9" s="1"/>
  <c r="H158" i="9"/>
  <c r="E158" i="9" s="1"/>
  <c r="B158" i="9" s="1"/>
  <c r="G158" i="9"/>
  <c r="F158" i="9"/>
  <c r="H157" i="9"/>
  <c r="G157" i="9"/>
  <c r="E157" i="9" s="1"/>
  <c r="B157" i="9" s="1"/>
  <c r="F157" i="9"/>
  <c r="F156" i="9"/>
  <c r="H155" i="9"/>
  <c r="G155" i="9"/>
  <c r="F155" i="9"/>
  <c r="E155" i="9"/>
  <c r="B155" i="9" s="1"/>
  <c r="H154" i="9"/>
  <c r="E154" i="9" s="1"/>
  <c r="G154" i="9"/>
  <c r="F154" i="9"/>
  <c r="H153" i="9"/>
  <c r="G153" i="9"/>
  <c r="E153" i="9" s="1"/>
  <c r="B153" i="9" s="1"/>
  <c r="F153" i="9"/>
  <c r="H152" i="9"/>
  <c r="G152" i="9"/>
  <c r="F152" i="9"/>
  <c r="H151" i="9"/>
  <c r="G151" i="9"/>
  <c r="F151" i="9"/>
  <c r="E151" i="9"/>
  <c r="B151" i="9" s="1"/>
  <c r="H150" i="9"/>
  <c r="E150" i="9" s="1"/>
  <c r="B150" i="9" s="1"/>
  <c r="G150" i="9"/>
  <c r="F150" i="9"/>
  <c r="H149" i="9"/>
  <c r="G149" i="9"/>
  <c r="E149" i="9" s="1"/>
  <c r="B149" i="9" s="1"/>
  <c r="F149" i="9"/>
  <c r="H148" i="9"/>
  <c r="G148" i="9"/>
  <c r="E148" i="9" s="1"/>
  <c r="B148" i="9" s="1"/>
  <c r="F148" i="9"/>
  <c r="H147" i="9"/>
  <c r="G147" i="9"/>
  <c r="E147" i="9" s="1"/>
  <c r="B147" i="9" s="1"/>
  <c r="F147" i="9"/>
  <c r="H146" i="9"/>
  <c r="E146" i="9" s="1"/>
  <c r="G146" i="9"/>
  <c r="F146" i="9"/>
  <c r="B146" i="9"/>
  <c r="H145" i="9"/>
  <c r="G145" i="9"/>
  <c r="E145" i="9" s="1"/>
  <c r="B145" i="9" s="1"/>
  <c r="F145" i="9"/>
  <c r="H144" i="9"/>
  <c r="G144" i="9"/>
  <c r="E144" i="9" s="1"/>
  <c r="B144" i="9" s="1"/>
  <c r="F144" i="9"/>
  <c r="H143" i="9"/>
  <c r="G143" i="9"/>
  <c r="E143" i="9" s="1"/>
  <c r="B143" i="9" s="1"/>
  <c r="F143" i="9"/>
  <c r="H142" i="9"/>
  <c r="E142" i="9" s="1"/>
  <c r="G142" i="9"/>
  <c r="F142" i="9"/>
  <c r="B142" i="9"/>
  <c r="H141" i="9"/>
  <c r="G141" i="9"/>
  <c r="E141" i="9" s="1"/>
  <c r="B141" i="9" s="1"/>
  <c r="F141" i="9"/>
  <c r="H140" i="9"/>
  <c r="G140" i="9"/>
  <c r="E140" i="9" s="1"/>
  <c r="B140" i="9" s="1"/>
  <c r="F140" i="9"/>
  <c r="H139" i="9"/>
  <c r="G139" i="9"/>
  <c r="E139" i="9" s="1"/>
  <c r="B139" i="9" s="1"/>
  <c r="F139" i="9"/>
  <c r="H138" i="9"/>
  <c r="E138" i="9" s="1"/>
  <c r="G138" i="9"/>
  <c r="F138" i="9"/>
  <c r="B138" i="9"/>
  <c r="H137" i="9"/>
  <c r="G137" i="9"/>
  <c r="E137" i="9" s="1"/>
  <c r="B137" i="9" s="1"/>
  <c r="F137" i="9"/>
  <c r="H136" i="9"/>
  <c r="G136" i="9"/>
  <c r="E136" i="9" s="1"/>
  <c r="B136" i="9" s="1"/>
  <c r="F136" i="9"/>
  <c r="H135" i="9"/>
  <c r="G135" i="9"/>
  <c r="E135" i="9" s="1"/>
  <c r="B135" i="9" s="1"/>
  <c r="F135" i="9"/>
  <c r="H134" i="9"/>
  <c r="E134" i="9" s="1"/>
  <c r="G134" i="9"/>
  <c r="F134" i="9"/>
  <c r="B134" i="9"/>
  <c r="H133" i="9"/>
  <c r="G133" i="9"/>
  <c r="E133" i="9" s="1"/>
  <c r="B133" i="9" s="1"/>
  <c r="F133" i="9"/>
  <c r="H132" i="9"/>
  <c r="G132" i="9"/>
  <c r="E132" i="9" s="1"/>
  <c r="B132" i="9" s="1"/>
  <c r="F132" i="9"/>
  <c r="H131" i="9"/>
  <c r="G131" i="9"/>
  <c r="E131" i="9" s="1"/>
  <c r="B131" i="9" s="1"/>
  <c r="F131" i="9"/>
  <c r="H130" i="9"/>
  <c r="E130" i="9" s="1"/>
  <c r="G130" i="9"/>
  <c r="F130" i="9"/>
  <c r="B130" i="9"/>
  <c r="H129" i="9"/>
  <c r="G129" i="9"/>
  <c r="E129" i="9" s="1"/>
  <c r="B129" i="9" s="1"/>
  <c r="F129" i="9"/>
  <c r="H128" i="9"/>
  <c r="G128" i="9"/>
  <c r="E128" i="9" s="1"/>
  <c r="B128" i="9" s="1"/>
  <c r="F128" i="9"/>
  <c r="H127" i="9"/>
  <c r="G127" i="9"/>
  <c r="E127" i="9" s="1"/>
  <c r="B127" i="9" s="1"/>
  <c r="F127" i="9"/>
  <c r="H126" i="9"/>
  <c r="E126" i="9" s="1"/>
  <c r="G126" i="9"/>
  <c r="F126" i="9"/>
  <c r="B126" i="9"/>
  <c r="H125" i="9"/>
  <c r="G125" i="9"/>
  <c r="E125" i="9" s="1"/>
  <c r="B125" i="9" s="1"/>
  <c r="F125" i="9"/>
  <c r="H124" i="9"/>
  <c r="G124" i="9"/>
  <c r="E124" i="9" s="1"/>
  <c r="B124" i="9" s="1"/>
  <c r="F124" i="9"/>
  <c r="H123" i="9"/>
  <c r="G123" i="9"/>
  <c r="E123" i="9" s="1"/>
  <c r="B123" i="9" s="1"/>
  <c r="F123" i="9"/>
  <c r="H122" i="9"/>
  <c r="E122" i="9" s="1"/>
  <c r="G122" i="9"/>
  <c r="F122" i="9"/>
  <c r="B122" i="9"/>
  <c r="H121" i="9"/>
  <c r="G121" i="9"/>
  <c r="E121" i="9" s="1"/>
  <c r="B121" i="9" s="1"/>
  <c r="F121" i="9"/>
  <c r="H120" i="9"/>
  <c r="G120" i="9"/>
  <c r="E120" i="9" s="1"/>
  <c r="B120" i="9" s="1"/>
  <c r="F120" i="9"/>
  <c r="H119" i="9"/>
  <c r="G119" i="9"/>
  <c r="E119" i="9" s="1"/>
  <c r="B119" i="9" s="1"/>
  <c r="F119" i="9"/>
  <c r="H118" i="9"/>
  <c r="E118" i="9" s="1"/>
  <c r="G118" i="9"/>
  <c r="F118" i="9"/>
  <c r="B118" i="9"/>
  <c r="H117" i="9"/>
  <c r="G117" i="9"/>
  <c r="E117" i="9" s="1"/>
  <c r="B117" i="9" s="1"/>
  <c r="F117" i="9"/>
  <c r="H116" i="9"/>
  <c r="G116" i="9"/>
  <c r="E116" i="9" s="1"/>
  <c r="B116" i="9" s="1"/>
  <c r="F116" i="9"/>
  <c r="H115" i="9"/>
  <c r="G115" i="9"/>
  <c r="E115" i="9" s="1"/>
  <c r="B115" i="9" s="1"/>
  <c r="F115" i="9"/>
  <c r="H114" i="9"/>
  <c r="E114" i="9" s="1"/>
  <c r="G114" i="9"/>
  <c r="F114" i="9"/>
  <c r="B114" i="9"/>
  <c r="H113" i="9"/>
  <c r="G113" i="9"/>
  <c r="E113" i="9" s="1"/>
  <c r="B113" i="9" s="1"/>
  <c r="F113" i="9"/>
  <c r="H112" i="9"/>
  <c r="G112" i="9"/>
  <c r="E112" i="9" s="1"/>
  <c r="B112" i="9" s="1"/>
  <c r="F112" i="9"/>
  <c r="H111" i="9"/>
  <c r="G111" i="9"/>
  <c r="E111" i="9" s="1"/>
  <c r="B111" i="9" s="1"/>
  <c r="F111" i="9"/>
  <c r="H110" i="9"/>
  <c r="E110" i="9" s="1"/>
  <c r="G110" i="9"/>
  <c r="F110" i="9"/>
  <c r="B110" i="9"/>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F57" i="9"/>
  <c r="H56" i="9"/>
  <c r="E56" i="9" s="1"/>
  <c r="B56" i="9" s="1"/>
  <c r="G56" i="9"/>
  <c r="F56" i="9"/>
  <c r="H55" i="9"/>
  <c r="E55" i="9" s="1"/>
  <c r="G55" i="9"/>
  <c r="F55" i="9"/>
  <c r="H54" i="9"/>
  <c r="G54" i="9"/>
  <c r="E54" i="9" s="1"/>
  <c r="B54" i="9" s="1"/>
  <c r="F54" i="9"/>
  <c r="H53" i="9"/>
  <c r="G53" i="9"/>
  <c r="F53" i="9"/>
  <c r="H52" i="9"/>
  <c r="E52" i="9" s="1"/>
  <c r="B52" i="9" s="1"/>
  <c r="G52" i="9"/>
  <c r="F52" i="9"/>
  <c r="H51" i="9"/>
  <c r="G51" i="9"/>
  <c r="E51" i="9" s="1"/>
  <c r="B51" i="9" s="1"/>
  <c r="F51" i="9"/>
  <c r="H50" i="9"/>
  <c r="G50" i="9"/>
  <c r="F50" i="9"/>
  <c r="H49" i="9"/>
  <c r="E49" i="9" s="1"/>
  <c r="B49" i="9" s="1"/>
  <c r="G49" i="9"/>
  <c r="F49" i="9"/>
  <c r="H48" i="9"/>
  <c r="G48" i="9"/>
  <c r="F48" i="9"/>
  <c r="E48" i="9"/>
  <c r="B48" i="9" s="1"/>
  <c r="H47" i="9"/>
  <c r="G47" i="9"/>
  <c r="E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F39" i="9"/>
  <c r="H38" i="9"/>
  <c r="G38" i="9"/>
  <c r="E38" i="9" s="1"/>
  <c r="B38" i="9" s="1"/>
  <c r="F38" i="9"/>
  <c r="H37" i="9"/>
  <c r="G37" i="9"/>
  <c r="F37" i="9"/>
  <c r="H36" i="9"/>
  <c r="G36" i="9"/>
  <c r="E36" i="9" s="1"/>
  <c r="B36" i="9" s="1"/>
  <c r="F36" i="9"/>
  <c r="H35" i="9"/>
  <c r="G35" i="9"/>
  <c r="E35" i="9" s="1"/>
  <c r="B35" i="9" s="1"/>
  <c r="F35" i="9"/>
  <c r="H34" i="9"/>
  <c r="G34" i="9"/>
  <c r="F34" i="9"/>
  <c r="H33" i="9"/>
  <c r="E33" i="9" s="1"/>
  <c r="G33" i="9"/>
  <c r="F33" i="9"/>
  <c r="B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G25" i="9"/>
  <c r="F25" i="9"/>
  <c r="E25" i="9"/>
  <c r="B25" i="9" s="1"/>
  <c r="F24" i="9"/>
  <c r="F4" i="9"/>
  <c r="O3" i="9"/>
  <c r="G296" i="9" s="1"/>
  <c r="I3" i="9"/>
  <c r="H3" i="9"/>
  <c r="G3" i="9"/>
  <c r="D104" i="8"/>
  <c r="C1681" i="1" s="1"/>
  <c r="D97" i="8"/>
  <c r="D92" i="8"/>
  <c r="D87" i="8"/>
  <c r="D82" i="8"/>
  <c r="D77" i="8"/>
  <c r="D72" i="8"/>
  <c r="D67" i="8"/>
  <c r="D62" i="8"/>
  <c r="D57" i="8"/>
  <c r="D52" i="8"/>
  <c r="D51" i="8" s="1"/>
  <c r="D46" i="8"/>
  <c r="D37" i="8"/>
  <c r="D27" i="8"/>
  <c r="D25" i="8" s="1"/>
  <c r="C1602" i="1" s="1"/>
  <c r="D18" i="8"/>
  <c r="D8" i="8"/>
  <c r="C1585" i="1" s="1"/>
  <c r="E44" i="7"/>
  <c r="I36" i="3" s="1"/>
  <c r="D44" i="7"/>
  <c r="E39" i="7"/>
  <c r="D39" i="7"/>
  <c r="E38" i="7"/>
  <c r="I35" i="3" s="1"/>
  <c r="D38" i="7"/>
  <c r="E30" i="7"/>
  <c r="D30" i="7"/>
  <c r="E23" i="7"/>
  <c r="D23" i="7"/>
  <c r="D22" i="7" s="1"/>
  <c r="E14" i="7"/>
  <c r="D14" i="7"/>
  <c r="E7" i="7"/>
  <c r="D7" i="7"/>
  <c r="E6" i="7"/>
  <c r="D6" i="7"/>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E35" i="6"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c r="F254" i="5"/>
  <c r="F253" i="5"/>
  <c r="E252" i="5"/>
  <c r="D252" i="5"/>
  <c r="F252" i="5" s="1"/>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G1182" i="1" s="1"/>
  <c r="D181" i="5"/>
  <c r="F180" i="5"/>
  <c r="F179" i="5"/>
  <c r="D178" i="5"/>
  <c r="G336" i="9" s="1"/>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1087" i="1" s="1"/>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E629" i="4" s="1"/>
  <c r="D636" i="4"/>
  <c r="F635" i="4"/>
  <c r="F634" i="4"/>
  <c r="F633" i="4"/>
  <c r="E633" i="4"/>
  <c r="D633" i="4"/>
  <c r="F632" i="4"/>
  <c r="F631"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F427" i="4"/>
  <c r="E427" i="4"/>
  <c r="D427" i="4"/>
  <c r="E426" i="4"/>
  <c r="D426" i="4"/>
  <c r="D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E373" i="4" s="1"/>
  <c r="D368" i="1" s="1"/>
  <c r="D374" i="4"/>
  <c r="F374" i="4" s="1"/>
  <c r="F372" i="4"/>
  <c r="F371" i="4"/>
  <c r="F370" i="4"/>
  <c r="F369" i="4"/>
  <c r="F368" i="4"/>
  <c r="F367" i="4"/>
  <c r="E366" i="4"/>
  <c r="D366" i="4"/>
  <c r="F366" i="4" s="1"/>
  <c r="F365" i="4"/>
  <c r="F364" i="4"/>
  <c r="F363" i="4"/>
  <c r="F362" i="4"/>
  <c r="E362" i="4"/>
  <c r="D362" i="4"/>
  <c r="F361"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F309" i="4"/>
  <c r="D309" i="4"/>
  <c r="D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E221" i="4" s="1"/>
  <c r="D225" i="4"/>
  <c r="F225" i="4" s="1"/>
  <c r="F224" i="4"/>
  <c r="F223" i="4"/>
  <c r="F222" i="4"/>
  <c r="E222" i="4"/>
  <c r="D222" i="4"/>
  <c r="D221" i="4" s="1"/>
  <c r="F221" i="4" s="1"/>
  <c r="F220" i="4"/>
  <c r="F219" i="4"/>
  <c r="F218" i="4"/>
  <c r="F217" i="4"/>
  <c r="E216" i="4"/>
  <c r="D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E141" i="4"/>
  <c r="E140" i="4" s="1"/>
  <c r="D141" i="4"/>
  <c r="F141" i="4" s="1"/>
  <c r="F140" i="4"/>
  <c r="D140" i="4"/>
  <c r="F139" i="4"/>
  <c r="F138" i="4"/>
  <c r="F137" i="4"/>
  <c r="F136" i="4"/>
  <c r="E135" i="4"/>
  <c r="E134" i="4" s="1"/>
  <c r="D135" i="4"/>
  <c r="F135" i="4" s="1"/>
  <c r="D134" i="4"/>
  <c r="F133" i="4"/>
  <c r="F132" i="4"/>
  <c r="F131" i="4"/>
  <c r="F130" i="4"/>
  <c r="E129" i="4"/>
  <c r="D129" i="4"/>
  <c r="F129" i="4" s="1"/>
  <c r="F128" i="4"/>
  <c r="F127" i="4"/>
  <c r="E126" i="4"/>
  <c r="D126" i="4"/>
  <c r="E125" i="4"/>
  <c r="D121" i="1" s="1"/>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H35" i="3"/>
  <c r="G35" i="3"/>
  <c r="B35" i="3"/>
  <c r="H34" i="3"/>
  <c r="G34" i="3"/>
  <c r="B34" i="3"/>
  <c r="H33"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4" i="1" s="1"/>
  <c r="C1683" i="1"/>
  <c r="G1683" i="1" s="1"/>
  <c r="C1682" i="1"/>
  <c r="H1682" i="1" s="1"/>
  <c r="C1680" i="1"/>
  <c r="H1680" i="1" s="1"/>
  <c r="H1679" i="1"/>
  <c r="C1679" i="1"/>
  <c r="G1679" i="1" s="1"/>
  <c r="H1678" i="1"/>
  <c r="G1678" i="1"/>
  <c r="C1678" i="1"/>
  <c r="C1677" i="1"/>
  <c r="C1676" i="1"/>
  <c r="H1676" i="1" s="1"/>
  <c r="H1675" i="1"/>
  <c r="C1675" i="1"/>
  <c r="G1675" i="1" s="1"/>
  <c r="H1674" i="1"/>
  <c r="G1674" i="1"/>
  <c r="C1674" i="1"/>
  <c r="C1673" i="1"/>
  <c r="C1672" i="1"/>
  <c r="H1672" i="1" s="1"/>
  <c r="H1671" i="1"/>
  <c r="C1671" i="1"/>
  <c r="G1671" i="1" s="1"/>
  <c r="H1670" i="1"/>
  <c r="G1670" i="1"/>
  <c r="C1670" i="1"/>
  <c r="C1669" i="1"/>
  <c r="C1668" i="1"/>
  <c r="H1668" i="1" s="1"/>
  <c r="H1667" i="1"/>
  <c r="C1667" i="1"/>
  <c r="G1667" i="1" s="1"/>
  <c r="H1666" i="1"/>
  <c r="G1666" i="1"/>
  <c r="C1666" i="1"/>
  <c r="C1665" i="1"/>
  <c r="C1664" i="1"/>
  <c r="H1664" i="1" s="1"/>
  <c r="H1663" i="1"/>
  <c r="C1663" i="1"/>
  <c r="G1663" i="1" s="1"/>
  <c r="H1662" i="1"/>
  <c r="G1662" i="1"/>
  <c r="C1662" i="1"/>
  <c r="C1661" i="1"/>
  <c r="C1660" i="1"/>
  <c r="H1660" i="1" s="1"/>
  <c r="H1659" i="1"/>
  <c r="C1659" i="1"/>
  <c r="G1659" i="1" s="1"/>
  <c r="H1658" i="1"/>
  <c r="G1658" i="1"/>
  <c r="C1658" i="1"/>
  <c r="C1657" i="1"/>
  <c r="C1656" i="1"/>
  <c r="H1656" i="1" s="1"/>
  <c r="H1655" i="1"/>
  <c r="C1655" i="1"/>
  <c r="G1655" i="1" s="1"/>
  <c r="H1654" i="1"/>
  <c r="G1654" i="1"/>
  <c r="C1654" i="1"/>
  <c r="C1653" i="1"/>
  <c r="C1652" i="1"/>
  <c r="H1652" i="1" s="1"/>
  <c r="H1651" i="1"/>
  <c r="C1651" i="1"/>
  <c r="G1651" i="1" s="1"/>
  <c r="H1650" i="1"/>
  <c r="G1650" i="1"/>
  <c r="C1650" i="1"/>
  <c r="C1649" i="1"/>
  <c r="C1648" i="1"/>
  <c r="H1648" i="1" s="1"/>
  <c r="H1647" i="1"/>
  <c r="C1647" i="1"/>
  <c r="G1647" i="1" s="1"/>
  <c r="H1646" i="1"/>
  <c r="G1646" i="1"/>
  <c r="C1646" i="1"/>
  <c r="C1645" i="1"/>
  <c r="C1644" i="1"/>
  <c r="H1644" i="1" s="1"/>
  <c r="H1643" i="1"/>
  <c r="C1643" i="1"/>
  <c r="G1643" i="1" s="1"/>
  <c r="H1642" i="1"/>
  <c r="G1642" i="1"/>
  <c r="C1642" i="1"/>
  <c r="C1641" i="1"/>
  <c r="C1640" i="1"/>
  <c r="H1640" i="1" s="1"/>
  <c r="H1639" i="1"/>
  <c r="C1639" i="1"/>
  <c r="G1639" i="1" s="1"/>
  <c r="H1638" i="1"/>
  <c r="G1638" i="1"/>
  <c r="C1638" i="1"/>
  <c r="C1637" i="1"/>
  <c r="C1636" i="1"/>
  <c r="H1636" i="1" s="1"/>
  <c r="H1635" i="1"/>
  <c r="C1635" i="1"/>
  <c r="G1635" i="1" s="1"/>
  <c r="H1634" i="1"/>
  <c r="G1634" i="1"/>
  <c r="C1634" i="1"/>
  <c r="C1633" i="1"/>
  <c r="C1632" i="1"/>
  <c r="H1632" i="1" s="1"/>
  <c r="H1631" i="1"/>
  <c r="C1631" i="1"/>
  <c r="G1631" i="1" s="1"/>
  <c r="H1630" i="1"/>
  <c r="G1630" i="1"/>
  <c r="C1630" i="1"/>
  <c r="C1629" i="1"/>
  <c r="H1627" i="1"/>
  <c r="C1627" i="1"/>
  <c r="G1627" i="1" s="1"/>
  <c r="H1626" i="1"/>
  <c r="G1626" i="1"/>
  <c r="C1626" i="1"/>
  <c r="C1625" i="1"/>
  <c r="C1624" i="1"/>
  <c r="H1624" i="1" s="1"/>
  <c r="H1623" i="1"/>
  <c r="C1623" i="1"/>
  <c r="G1623" i="1" s="1"/>
  <c r="C1620" i="1"/>
  <c r="H1620" i="1" s="1"/>
  <c r="H1619" i="1"/>
  <c r="C1619" i="1"/>
  <c r="G1619" i="1" s="1"/>
  <c r="H1618" i="1"/>
  <c r="G1618" i="1"/>
  <c r="C1618" i="1"/>
  <c r="C1617" i="1"/>
  <c r="C1616" i="1"/>
  <c r="H1616" i="1" s="1"/>
  <c r="H1615" i="1"/>
  <c r="C1615" i="1"/>
  <c r="G1615" i="1" s="1"/>
  <c r="H1614" i="1"/>
  <c r="G1614" i="1"/>
  <c r="C1614" i="1"/>
  <c r="C1613" i="1"/>
  <c r="C1612" i="1"/>
  <c r="H1612" i="1" s="1"/>
  <c r="H1611" i="1"/>
  <c r="C1611" i="1"/>
  <c r="G1611" i="1" s="1"/>
  <c r="H1610" i="1"/>
  <c r="G1610" i="1"/>
  <c r="C1610" i="1"/>
  <c r="C1609" i="1"/>
  <c r="C1608" i="1"/>
  <c r="H1608" i="1" s="1"/>
  <c r="C1607" i="1"/>
  <c r="G1607" i="1" s="1"/>
  <c r="C1606" i="1"/>
  <c r="G1606" i="1" s="1"/>
  <c r="C1605" i="1"/>
  <c r="C1603" i="1"/>
  <c r="G1603" i="1" s="1"/>
  <c r="C1601" i="1"/>
  <c r="C1600" i="1"/>
  <c r="H1600" i="1" s="1"/>
  <c r="H1599" i="1"/>
  <c r="C1599" i="1"/>
  <c r="G1599" i="1" s="1"/>
  <c r="H1598" i="1"/>
  <c r="G1598" i="1"/>
  <c r="C1598" i="1"/>
  <c r="C1597" i="1"/>
  <c r="C1596" i="1"/>
  <c r="H1596" i="1" s="1"/>
  <c r="H1595" i="1"/>
  <c r="C1595" i="1"/>
  <c r="G1595" i="1" s="1"/>
  <c r="G1594" i="1"/>
  <c r="C1594" i="1"/>
  <c r="H1594" i="1" s="1"/>
  <c r="C1593" i="1"/>
  <c r="C1592" i="1"/>
  <c r="H1592" i="1" s="1"/>
  <c r="H1591" i="1"/>
  <c r="C1591" i="1"/>
  <c r="G1591" i="1" s="1"/>
  <c r="H1590" i="1"/>
  <c r="G1590" i="1"/>
  <c r="C1590" i="1"/>
  <c r="C1589" i="1"/>
  <c r="C1588" i="1"/>
  <c r="H1588" i="1" s="1"/>
  <c r="C1587" i="1"/>
  <c r="G1587" i="1" s="1"/>
  <c r="C1586" i="1"/>
  <c r="H1586" i="1" s="1"/>
  <c r="C1584" i="1"/>
  <c r="H1584" i="1" s="1"/>
  <c r="H1582" i="1"/>
  <c r="G1582" i="1"/>
  <c r="C1582" i="1"/>
  <c r="H1581" i="1"/>
  <c r="D1581" i="1"/>
  <c r="C1581" i="1"/>
  <c r="G1581" i="1" s="1"/>
  <c r="I1581" i="1" s="1"/>
  <c r="D1580" i="1"/>
  <c r="C1580" i="1"/>
  <c r="H1579" i="1"/>
  <c r="D1579" i="1"/>
  <c r="C1579" i="1"/>
  <c r="G1579" i="1" s="1"/>
  <c r="D1578" i="1"/>
  <c r="C1578" i="1"/>
  <c r="D1577" i="1"/>
  <c r="C1577" i="1"/>
  <c r="H1576" i="1"/>
  <c r="D1576" i="1"/>
  <c r="C1576" i="1"/>
  <c r="G1576" i="1" s="1"/>
  <c r="D1575" i="1"/>
  <c r="C1575" i="1"/>
  <c r="H1574" i="1"/>
  <c r="D1574" i="1"/>
  <c r="C1574" i="1"/>
  <c r="G1574" i="1" s="1"/>
  <c r="I1574" i="1" s="1"/>
  <c r="D1573" i="1"/>
  <c r="C1573" i="1"/>
  <c r="D1572" i="1"/>
  <c r="C1572" i="1"/>
  <c r="D1571" i="1"/>
  <c r="C1571" i="1"/>
  <c r="H1570" i="1"/>
  <c r="D1570" i="1"/>
  <c r="C1570" i="1"/>
  <c r="G1570" i="1" s="1"/>
  <c r="D1569" i="1"/>
  <c r="C1569" i="1"/>
  <c r="H1568" i="1"/>
  <c r="D1568" i="1"/>
  <c r="C1568" i="1"/>
  <c r="G1568" i="1" s="1"/>
  <c r="I1568" i="1" s="1"/>
  <c r="D1567" i="1"/>
  <c r="C1567" i="1"/>
  <c r="H1566" i="1"/>
  <c r="D1566" i="1"/>
  <c r="C1566" i="1"/>
  <c r="G1566" i="1" s="1"/>
  <c r="D1565" i="1"/>
  <c r="C1565" i="1"/>
  <c r="H1564" i="1"/>
  <c r="D1564" i="1"/>
  <c r="C1564" i="1"/>
  <c r="G1564" i="1" s="1"/>
  <c r="I1564" i="1" s="1"/>
  <c r="H1563" i="1"/>
  <c r="D1563" i="1"/>
  <c r="C1563" i="1"/>
  <c r="G1563" i="1" s="1"/>
  <c r="J1562" i="1"/>
  <c r="D1562" i="1"/>
  <c r="C1562" i="1"/>
  <c r="H1561" i="1"/>
  <c r="D1561" i="1"/>
  <c r="C1561" i="1"/>
  <c r="G1561" i="1" s="1"/>
  <c r="D1560" i="1"/>
  <c r="C1560" i="1"/>
  <c r="D1559" i="1"/>
  <c r="C1559" i="1"/>
  <c r="J1558" i="1"/>
  <c r="D1558" i="1"/>
  <c r="H1558" i="1" s="1"/>
  <c r="C1558" i="1"/>
  <c r="D1557" i="1"/>
  <c r="C1557" i="1"/>
  <c r="C1556" i="1"/>
  <c r="C1555" i="1"/>
  <c r="J1554" i="1"/>
  <c r="D1554" i="1"/>
  <c r="H1554" i="1" s="1"/>
  <c r="C1554" i="1"/>
  <c r="D1553" i="1"/>
  <c r="C1553" i="1"/>
  <c r="J1552" i="1"/>
  <c r="D1552" i="1"/>
  <c r="H1552" i="1" s="1"/>
  <c r="C1552" i="1"/>
  <c r="D1551" i="1"/>
  <c r="C1551" i="1"/>
  <c r="J1550" i="1"/>
  <c r="D1550" i="1"/>
  <c r="H1550" i="1" s="1"/>
  <c r="C1550" i="1"/>
  <c r="D1549" i="1"/>
  <c r="C1549" i="1"/>
  <c r="J1548" i="1"/>
  <c r="D1548" i="1"/>
  <c r="H1548" i="1" s="1"/>
  <c r="C1548" i="1"/>
  <c r="H1547" i="1"/>
  <c r="G1547" i="1"/>
  <c r="D1547" i="1"/>
  <c r="C1547" i="1"/>
  <c r="J1547" i="1" s="1"/>
  <c r="J1546" i="1"/>
  <c r="D1546" i="1"/>
  <c r="C1546" i="1"/>
  <c r="H1545" i="1"/>
  <c r="G1545" i="1"/>
  <c r="D1545" i="1"/>
  <c r="C1545" i="1"/>
  <c r="J1545" i="1" s="1"/>
  <c r="J1544" i="1"/>
  <c r="D1544" i="1"/>
  <c r="C1544" i="1"/>
  <c r="H1543" i="1"/>
  <c r="G1543" i="1"/>
  <c r="D1543" i="1"/>
  <c r="C1543" i="1"/>
  <c r="J1543" i="1" s="1"/>
  <c r="D1542" i="1"/>
  <c r="J1542" i="1" s="1"/>
  <c r="C1542" i="1"/>
  <c r="H1541" i="1"/>
  <c r="G1541" i="1"/>
  <c r="D1541" i="1"/>
  <c r="C1541" i="1"/>
  <c r="J1541" i="1" s="1"/>
  <c r="D1540" i="1"/>
  <c r="H1540" i="1" s="1"/>
  <c r="C1540" i="1"/>
  <c r="D1539" i="1"/>
  <c r="H1539" i="1" s="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G1513" i="1"/>
  <c r="D1513" i="1"/>
  <c r="H1513" i="1" s="1"/>
  <c r="C1513" i="1"/>
  <c r="H1512" i="1"/>
  <c r="G1512" i="1"/>
  <c r="D1512" i="1"/>
  <c r="C1512" i="1"/>
  <c r="D1511" i="1"/>
  <c r="H1511" i="1" s="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H1390" i="1" s="1"/>
  <c r="C1390" i="1"/>
  <c r="H1389" i="1"/>
  <c r="D1389" i="1"/>
  <c r="C1389" i="1"/>
  <c r="G1389" i="1" s="1"/>
  <c r="H1388" i="1"/>
  <c r="D1388" i="1"/>
  <c r="C1388" i="1"/>
  <c r="G1388" i="1" s="1"/>
  <c r="D1387" i="1"/>
  <c r="G1387" i="1" s="1"/>
  <c r="C1387" i="1"/>
  <c r="H1387" i="1" s="1"/>
  <c r="D1386" i="1"/>
  <c r="C1386" i="1"/>
  <c r="D1385" i="1"/>
  <c r="C1385" i="1"/>
  <c r="D1384" i="1"/>
  <c r="C1384"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G1307" i="1"/>
  <c r="D1307" i="1"/>
  <c r="C1307" i="1"/>
  <c r="D1306" i="1"/>
  <c r="G1306" i="1" s="1"/>
  <c r="C1306" i="1"/>
  <c r="H1305" i="1"/>
  <c r="G1305" i="1"/>
  <c r="D1305" i="1"/>
  <c r="C1305" i="1"/>
  <c r="H1304" i="1"/>
  <c r="G1304" i="1"/>
  <c r="D1304" i="1"/>
  <c r="C1304" i="1"/>
  <c r="H1303" i="1"/>
  <c r="G1303" i="1"/>
  <c r="D1303" i="1"/>
  <c r="C1303" i="1"/>
  <c r="H1302" i="1"/>
  <c r="G1302" i="1"/>
  <c r="D1302" i="1"/>
  <c r="C1302" i="1"/>
  <c r="H1301" i="1"/>
  <c r="G1301"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G1265" i="1"/>
  <c r="D1265" i="1"/>
  <c r="C1265" i="1"/>
  <c r="C1264" i="1"/>
  <c r="H1263" i="1"/>
  <c r="D1263" i="1"/>
  <c r="G1263" i="1" s="1"/>
  <c r="C1263" i="1"/>
  <c r="H1262" i="1"/>
  <c r="G1262" i="1"/>
  <c r="D1262" i="1"/>
  <c r="C1262" i="1"/>
  <c r="D1261" i="1"/>
  <c r="G1261" i="1" s="1"/>
  <c r="C1261" i="1"/>
  <c r="D1260" i="1"/>
  <c r="G1260" i="1" s="1"/>
  <c r="C1260" i="1"/>
  <c r="D1258" i="1"/>
  <c r="H1258" i="1" s="1"/>
  <c r="C1258" i="1"/>
  <c r="D1257" i="1"/>
  <c r="H1257" i="1" s="1"/>
  <c r="C1257" i="1"/>
  <c r="H1256" i="1"/>
  <c r="D1256" i="1"/>
  <c r="G1256" i="1" s="1"/>
  <c r="C1256" i="1"/>
  <c r="H1254" i="1"/>
  <c r="G1254" i="1"/>
  <c r="D1254" i="1"/>
  <c r="C1254" i="1"/>
  <c r="H1253" i="1"/>
  <c r="G1253" i="1"/>
  <c r="D1253" i="1"/>
  <c r="C1253" i="1"/>
  <c r="H1252" i="1"/>
  <c r="G1252" i="1"/>
  <c r="C1252" i="1"/>
  <c r="D1251" i="1"/>
  <c r="G1251" i="1" s="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D1200" i="1"/>
  <c r="G1200" i="1" s="1"/>
  <c r="C1200" i="1"/>
  <c r="H1200" i="1" s="1"/>
  <c r="G1199" i="1"/>
  <c r="D1199" i="1"/>
  <c r="C1199" i="1"/>
  <c r="D1198" i="1"/>
  <c r="G1198" i="1" s="1"/>
  <c r="C1198" i="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D1188" i="1"/>
  <c r="G1188" i="1" s="1"/>
  <c r="C1188" i="1"/>
  <c r="G1187" i="1"/>
  <c r="D1187" i="1"/>
  <c r="C1187" i="1"/>
  <c r="H1187" i="1" s="1"/>
  <c r="G1186" i="1"/>
  <c r="D1186" i="1"/>
  <c r="C1186" i="1"/>
  <c r="H1186" i="1" s="1"/>
  <c r="G1185" i="1"/>
  <c r="D1185" i="1"/>
  <c r="C1185" i="1"/>
  <c r="D1184" i="1"/>
  <c r="G1184" i="1" s="1"/>
  <c r="C1184" i="1"/>
  <c r="H1184" i="1" s="1"/>
  <c r="G1183" i="1"/>
  <c r="D1183" i="1"/>
  <c r="C1183" i="1"/>
  <c r="C1182" i="1"/>
  <c r="D1179" i="1"/>
  <c r="C1179" i="1"/>
  <c r="D1178" i="1"/>
  <c r="C1178" i="1"/>
  <c r="D1177" i="1"/>
  <c r="C1177"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G1054" i="1" s="1"/>
  <c r="H1053" i="1"/>
  <c r="D1053" i="1"/>
  <c r="C1053" i="1"/>
  <c r="G1053" i="1" s="1"/>
  <c r="H1052" i="1"/>
  <c r="D1052" i="1"/>
  <c r="C1052" i="1"/>
  <c r="G1052" i="1" s="1"/>
  <c r="D1051" i="1"/>
  <c r="C1051" i="1"/>
  <c r="D1050" i="1"/>
  <c r="C1050" i="1"/>
  <c r="G1050" i="1" s="1"/>
  <c r="H1049" i="1"/>
  <c r="D1049" i="1"/>
  <c r="C1049" i="1"/>
  <c r="G1049" i="1" s="1"/>
  <c r="H1048" i="1"/>
  <c r="D1048" i="1"/>
  <c r="C1048" i="1"/>
  <c r="G1048" i="1" s="1"/>
  <c r="D1047" i="1"/>
  <c r="C1047" i="1"/>
  <c r="D1046" i="1"/>
  <c r="C1046" i="1"/>
  <c r="G1046" i="1" s="1"/>
  <c r="D1045" i="1"/>
  <c r="H1045" i="1" s="1"/>
  <c r="C1045" i="1"/>
  <c r="H1044" i="1"/>
  <c r="D1044" i="1"/>
  <c r="C1044" i="1"/>
  <c r="G1044" i="1" s="1"/>
  <c r="D1043" i="1"/>
  <c r="C1043" i="1"/>
  <c r="D1042" i="1"/>
  <c r="C1042" i="1"/>
  <c r="G1042" i="1" s="1"/>
  <c r="D1041" i="1"/>
  <c r="H1041" i="1" s="1"/>
  <c r="C1041" i="1"/>
  <c r="D1040" i="1"/>
  <c r="H1040" i="1" s="1"/>
  <c r="C1040" i="1"/>
  <c r="G1040" i="1" s="1"/>
  <c r="D1039" i="1"/>
  <c r="C1039" i="1"/>
  <c r="D1038" i="1"/>
  <c r="C1038" i="1"/>
  <c r="G1038" i="1" s="1"/>
  <c r="H1037" i="1"/>
  <c r="D1037" i="1"/>
  <c r="C1037" i="1"/>
  <c r="G1037" i="1" s="1"/>
  <c r="H1036" i="1"/>
  <c r="D1036" i="1"/>
  <c r="C1036" i="1"/>
  <c r="G1036" i="1" s="1"/>
  <c r="D1035" i="1"/>
  <c r="C1035" i="1"/>
  <c r="D1034" i="1"/>
  <c r="C1034" i="1"/>
  <c r="G1034" i="1" s="1"/>
  <c r="D1033" i="1"/>
  <c r="H1033" i="1" s="1"/>
  <c r="C1033" i="1"/>
  <c r="H1032" i="1"/>
  <c r="D1032" i="1"/>
  <c r="C1032" i="1"/>
  <c r="G1032" i="1" s="1"/>
  <c r="D1031" i="1"/>
  <c r="C1031" i="1"/>
  <c r="D1030" i="1"/>
  <c r="C1030" i="1"/>
  <c r="G1030" i="1" s="1"/>
  <c r="H1029" i="1"/>
  <c r="D1029" i="1"/>
  <c r="C1029" i="1"/>
  <c r="G1029" i="1" s="1"/>
  <c r="H1028" i="1"/>
  <c r="D1028" i="1"/>
  <c r="C1028" i="1"/>
  <c r="G1028" i="1" s="1"/>
  <c r="D1027" i="1"/>
  <c r="C1027" i="1"/>
  <c r="D1026" i="1"/>
  <c r="C1026" i="1"/>
  <c r="D1025" i="1"/>
  <c r="H1025" i="1" s="1"/>
  <c r="C1025" i="1"/>
  <c r="C1024" i="1"/>
  <c r="D1023" i="1"/>
  <c r="C1023" i="1"/>
  <c r="D1022" i="1"/>
  <c r="C1022" i="1"/>
  <c r="G1022" i="1" s="1"/>
  <c r="H1021" i="1"/>
  <c r="D1021" i="1"/>
  <c r="C1021" i="1"/>
  <c r="G1021" i="1" s="1"/>
  <c r="H1020" i="1"/>
  <c r="D1020" i="1"/>
  <c r="C1020" i="1"/>
  <c r="D1019" i="1"/>
  <c r="C1019" i="1"/>
  <c r="C1018" i="1"/>
  <c r="C1017" i="1"/>
  <c r="H1016" i="1"/>
  <c r="D1016" i="1"/>
  <c r="C1016" i="1"/>
  <c r="G1016" i="1" s="1"/>
  <c r="D1015" i="1"/>
  <c r="C1015" i="1"/>
  <c r="D1014" i="1"/>
  <c r="C1014" i="1"/>
  <c r="C1013" i="1"/>
  <c r="H1010" i="1"/>
  <c r="D1010" i="1"/>
  <c r="C1010" i="1"/>
  <c r="G1010" i="1" s="1"/>
  <c r="H1009" i="1"/>
  <c r="D1009" i="1"/>
  <c r="C1009" i="1"/>
  <c r="G1009" i="1" s="1"/>
  <c r="D1008" i="1"/>
  <c r="C1008" i="1"/>
  <c r="D1007" i="1"/>
  <c r="C1007" i="1"/>
  <c r="G1007" i="1" s="1"/>
  <c r="H1006" i="1"/>
  <c r="D1006" i="1"/>
  <c r="C1006" i="1"/>
  <c r="G1006" i="1" s="1"/>
  <c r="H1005" i="1"/>
  <c r="D1005" i="1"/>
  <c r="C1005" i="1"/>
  <c r="G1005" i="1" s="1"/>
  <c r="D1004" i="1"/>
  <c r="C1004" i="1"/>
  <c r="D1003" i="1"/>
  <c r="C1003" i="1"/>
  <c r="G1003" i="1" s="1"/>
  <c r="H1002" i="1"/>
  <c r="D1002" i="1"/>
  <c r="C1002" i="1"/>
  <c r="G1002" i="1" s="1"/>
  <c r="H1001" i="1"/>
  <c r="D1001" i="1"/>
  <c r="C1001" i="1"/>
  <c r="G1001" i="1" s="1"/>
  <c r="D1000" i="1"/>
  <c r="C1000" i="1"/>
  <c r="D999" i="1"/>
  <c r="C999" i="1"/>
  <c r="G999" i="1" s="1"/>
  <c r="H998" i="1"/>
  <c r="D998" i="1"/>
  <c r="C998" i="1"/>
  <c r="G998" i="1" s="1"/>
  <c r="H997" i="1"/>
  <c r="D997" i="1"/>
  <c r="C997" i="1"/>
  <c r="G997" i="1" s="1"/>
  <c r="D996" i="1"/>
  <c r="C996" i="1"/>
  <c r="D995" i="1"/>
  <c r="C995" i="1"/>
  <c r="G995" i="1" s="1"/>
  <c r="H994" i="1"/>
  <c r="D994" i="1"/>
  <c r="C994" i="1"/>
  <c r="G994" i="1" s="1"/>
  <c r="H993" i="1"/>
  <c r="D993" i="1"/>
  <c r="C993" i="1"/>
  <c r="G993" i="1" s="1"/>
  <c r="D992" i="1"/>
  <c r="C992" i="1"/>
  <c r="D991" i="1"/>
  <c r="C991" i="1"/>
  <c r="G991" i="1" s="1"/>
  <c r="H990" i="1"/>
  <c r="D990" i="1"/>
  <c r="C990" i="1"/>
  <c r="G990" i="1" s="1"/>
  <c r="H989" i="1"/>
  <c r="D989" i="1"/>
  <c r="C989" i="1"/>
  <c r="G989" i="1" s="1"/>
  <c r="D988" i="1"/>
  <c r="C988" i="1"/>
  <c r="D987" i="1"/>
  <c r="C987" i="1"/>
  <c r="G987" i="1" s="1"/>
  <c r="H986" i="1"/>
  <c r="D986" i="1"/>
  <c r="C986" i="1"/>
  <c r="G986" i="1" s="1"/>
  <c r="H985" i="1"/>
  <c r="D985" i="1"/>
  <c r="C985" i="1"/>
  <c r="G985" i="1" s="1"/>
  <c r="D984" i="1"/>
  <c r="C984" i="1"/>
  <c r="D983" i="1"/>
  <c r="C983" i="1"/>
  <c r="G983" i="1" s="1"/>
  <c r="H982" i="1"/>
  <c r="D982" i="1"/>
  <c r="C982" i="1"/>
  <c r="G982" i="1" s="1"/>
  <c r="H981" i="1"/>
  <c r="D981" i="1"/>
  <c r="C981" i="1"/>
  <c r="G981" i="1" s="1"/>
  <c r="D980" i="1"/>
  <c r="C980" i="1"/>
  <c r="D979" i="1"/>
  <c r="C979" i="1"/>
  <c r="G979" i="1" s="1"/>
  <c r="H978" i="1"/>
  <c r="D978" i="1"/>
  <c r="C978" i="1"/>
  <c r="G978" i="1" s="1"/>
  <c r="H977" i="1"/>
  <c r="D977" i="1"/>
  <c r="C977" i="1"/>
  <c r="G977" i="1" s="1"/>
  <c r="D976" i="1"/>
  <c r="C976" i="1"/>
  <c r="D975" i="1"/>
  <c r="C975" i="1"/>
  <c r="G975" i="1" s="1"/>
  <c r="H974" i="1"/>
  <c r="D974" i="1"/>
  <c r="C974" i="1"/>
  <c r="G974" i="1" s="1"/>
  <c r="H973" i="1"/>
  <c r="D973" i="1"/>
  <c r="C973" i="1"/>
  <c r="G973" i="1" s="1"/>
  <c r="D972" i="1"/>
  <c r="C972" i="1"/>
  <c r="D971" i="1"/>
  <c r="C971" i="1"/>
  <c r="G971" i="1" s="1"/>
  <c r="H970" i="1"/>
  <c r="D970" i="1"/>
  <c r="C970" i="1"/>
  <c r="G970" i="1" s="1"/>
  <c r="H969" i="1"/>
  <c r="D969" i="1"/>
  <c r="C969" i="1"/>
  <c r="G969" i="1" s="1"/>
  <c r="D968" i="1"/>
  <c r="C968" i="1"/>
  <c r="D967" i="1"/>
  <c r="C967" i="1"/>
  <c r="G967" i="1" s="1"/>
  <c r="H966" i="1"/>
  <c r="D966" i="1"/>
  <c r="C966" i="1"/>
  <c r="G966" i="1" s="1"/>
  <c r="H965" i="1"/>
  <c r="D965" i="1"/>
  <c r="C965" i="1"/>
  <c r="G965" i="1" s="1"/>
  <c r="D964" i="1"/>
  <c r="C964" i="1"/>
  <c r="D963" i="1"/>
  <c r="C963" i="1"/>
  <c r="H962" i="1"/>
  <c r="D962" i="1"/>
  <c r="C962" i="1"/>
  <c r="G962" i="1" s="1"/>
  <c r="H961" i="1"/>
  <c r="D961" i="1"/>
  <c r="C961" i="1"/>
  <c r="G961" i="1" s="1"/>
  <c r="D960" i="1"/>
  <c r="C960" i="1"/>
  <c r="D959" i="1"/>
  <c r="C959" i="1"/>
  <c r="H958" i="1"/>
  <c r="D958" i="1"/>
  <c r="C958" i="1"/>
  <c r="G958" i="1" s="1"/>
  <c r="H957" i="1"/>
  <c r="D957" i="1"/>
  <c r="C957" i="1"/>
  <c r="G957" i="1" s="1"/>
  <c r="D956" i="1"/>
  <c r="C956" i="1"/>
  <c r="D955" i="1"/>
  <c r="C955" i="1"/>
  <c r="H954" i="1"/>
  <c r="D954" i="1"/>
  <c r="C954" i="1"/>
  <c r="G954" i="1" s="1"/>
  <c r="H953" i="1"/>
  <c r="D953" i="1"/>
  <c r="C953" i="1"/>
  <c r="G953" i="1" s="1"/>
  <c r="D952" i="1"/>
  <c r="C952" i="1"/>
  <c r="D951" i="1"/>
  <c r="C951" i="1"/>
  <c r="H950" i="1"/>
  <c r="D950" i="1"/>
  <c r="C950" i="1"/>
  <c r="G950" i="1" s="1"/>
  <c r="H949" i="1"/>
  <c r="D949" i="1"/>
  <c r="C949" i="1"/>
  <c r="G949" i="1" s="1"/>
  <c r="D948" i="1"/>
  <c r="C948" i="1"/>
  <c r="D947" i="1"/>
  <c r="C947" i="1"/>
  <c r="H946" i="1"/>
  <c r="D946" i="1"/>
  <c r="C946" i="1"/>
  <c r="G946" i="1" s="1"/>
  <c r="H945" i="1"/>
  <c r="D945" i="1"/>
  <c r="C945" i="1"/>
  <c r="G945" i="1" s="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H648" i="1"/>
  <c r="G648" i="1"/>
  <c r="D648" i="1"/>
  <c r="C648" i="1"/>
  <c r="H647" i="1"/>
  <c r="G647" i="1"/>
  <c r="D647" i="1"/>
  <c r="C647" i="1"/>
  <c r="H646" i="1"/>
  <c r="G646" i="1"/>
  <c r="D646" i="1"/>
  <c r="C646" i="1"/>
  <c r="D645" i="1"/>
  <c r="H645" i="1" s="1"/>
  <c r="C645" i="1"/>
  <c r="C642" i="1"/>
  <c r="C641" i="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C422" i="1"/>
  <c r="D421" i="1"/>
  <c r="H421" i="1" s="1"/>
  <c r="C421" i="1"/>
  <c r="G416" i="1"/>
  <c r="D416" i="1"/>
  <c r="H416" i="1" s="1"/>
  <c r="C416" i="1"/>
  <c r="G415"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G381" i="1"/>
  <c r="D381" i="1"/>
  <c r="H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C303" i="1"/>
  <c r="H302" i="1"/>
  <c r="D302" i="1"/>
  <c r="G302" i="1" s="1"/>
  <c r="C302" i="1"/>
  <c r="D301" i="1"/>
  <c r="H301" i="1" s="1"/>
  <c r="C301" i="1"/>
  <c r="D300" i="1"/>
  <c r="H300" i="1" s="1"/>
  <c r="C300"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H194" i="1"/>
  <c r="D194" i="1"/>
  <c r="G194" i="1" s="1"/>
  <c r="C194"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D182" i="1"/>
  <c r="H182" i="1" s="1"/>
  <c r="C182" i="1"/>
  <c r="H181" i="1"/>
  <c r="G181" i="1"/>
  <c r="D181" i="1"/>
  <c r="C181" i="1"/>
  <c r="H180" i="1"/>
  <c r="D180" i="1"/>
  <c r="G180" i="1" s="1"/>
  <c r="C180" i="1"/>
  <c r="H179" i="1"/>
  <c r="D179" i="1"/>
  <c r="G179" i="1" s="1"/>
  <c r="C179" i="1"/>
  <c r="H178" i="1"/>
  <c r="D178" i="1"/>
  <c r="G178" i="1" s="1"/>
  <c r="C178" i="1"/>
  <c r="H177" i="1"/>
  <c r="G177" i="1"/>
  <c r="D177" i="1"/>
  <c r="C177" i="1"/>
  <c r="H176" i="1"/>
  <c r="G176" i="1"/>
  <c r="D176" i="1"/>
  <c r="C176" i="1"/>
  <c r="G175" i="1"/>
  <c r="D175" i="1"/>
  <c r="H175" i="1" s="1"/>
  <c r="C175" i="1"/>
  <c r="C174" i="1"/>
  <c r="H173" i="1"/>
  <c r="G173" i="1"/>
  <c r="D173" i="1"/>
  <c r="C173" i="1"/>
  <c r="H172" i="1"/>
  <c r="G172" i="1"/>
  <c r="D172" i="1"/>
  <c r="C172" i="1"/>
  <c r="H171" i="1"/>
  <c r="G171" i="1"/>
  <c r="D171" i="1"/>
  <c r="C171" i="1"/>
  <c r="G170" i="1"/>
  <c r="D170" i="1"/>
  <c r="H170" i="1" s="1"/>
  <c r="C170" i="1"/>
  <c r="G169" i="1"/>
  <c r="D169" i="1"/>
  <c r="H169" i="1" s="1"/>
  <c r="C169" i="1"/>
  <c r="G168" i="1"/>
  <c r="D168" i="1"/>
  <c r="H168" i="1" s="1"/>
  <c r="C168" i="1"/>
  <c r="D167" i="1"/>
  <c r="H167" i="1" s="1"/>
  <c r="C167" i="1"/>
  <c r="D166" i="1"/>
  <c r="H166" i="1" s="1"/>
  <c r="C166" i="1"/>
  <c r="H165" i="1"/>
  <c r="G165" i="1"/>
  <c r="D165" i="1"/>
  <c r="C165" i="1"/>
  <c r="G164" i="1"/>
  <c r="D164" i="1"/>
  <c r="H164" i="1" s="1"/>
  <c r="C164" i="1"/>
  <c r="D163" i="1"/>
  <c r="H163" i="1" s="1"/>
  <c r="C163" i="1"/>
  <c r="D162" i="1"/>
  <c r="H162" i="1" s="1"/>
  <c r="C162" i="1"/>
  <c r="D161" i="1"/>
  <c r="H161" i="1" s="1"/>
  <c r="C161" i="1"/>
  <c r="H159" i="1"/>
  <c r="G159" i="1"/>
  <c r="D159" i="1"/>
  <c r="C159" i="1"/>
  <c r="G158" i="1"/>
  <c r="D158" i="1"/>
  <c r="H158" i="1" s="1"/>
  <c r="C158" i="1"/>
  <c r="H157" i="1"/>
  <c r="G157" i="1"/>
  <c r="D157" i="1"/>
  <c r="C157" i="1"/>
  <c r="G156" i="1"/>
  <c r="D156" i="1"/>
  <c r="H156" i="1" s="1"/>
  <c r="C156" i="1"/>
  <c r="H155" i="1"/>
  <c r="G155" i="1"/>
  <c r="D155" i="1"/>
  <c r="C155" i="1"/>
  <c r="G154" i="1"/>
  <c r="D154" i="1"/>
  <c r="H154" i="1" s="1"/>
  <c r="C154" i="1"/>
  <c r="D153" i="1"/>
  <c r="H153" i="1" s="1"/>
  <c r="C153" i="1"/>
  <c r="H152" i="1"/>
  <c r="G152" i="1"/>
  <c r="D152" i="1"/>
  <c r="C152" i="1"/>
  <c r="G151"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D123" i="1"/>
  <c r="G123" i="1" s="1"/>
  <c r="C123"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266" i="1" l="1"/>
  <c r="H1261" i="1"/>
  <c r="G1383" i="1"/>
  <c r="H1260" i="1"/>
  <c r="E304" i="9"/>
  <c r="B304" i="9" s="1"/>
  <c r="G1258" i="1"/>
  <c r="F244" i="9"/>
  <c r="B244" i="9" s="1"/>
  <c r="H1292" i="1"/>
  <c r="E335" i="9"/>
  <c r="B335" i="9" s="1"/>
  <c r="G1390" i="1"/>
  <c r="H1384" i="1"/>
  <c r="H1385" i="1"/>
  <c r="H1386" i="1"/>
  <c r="G1386" i="1"/>
  <c r="G1385" i="1"/>
  <c r="G1384" i="1"/>
  <c r="H1185" i="1"/>
  <c r="F181" i="5"/>
  <c r="H1188" i="1"/>
  <c r="G1292" i="1"/>
  <c r="G1281" i="1"/>
  <c r="G1287" i="1"/>
  <c r="H1306" i="1"/>
  <c r="G1264" i="1"/>
  <c r="H1264" i="1"/>
  <c r="F260" i="5"/>
  <c r="E255" i="5"/>
  <c r="D1259" i="1" s="1"/>
  <c r="F256" i="5"/>
  <c r="G1257" i="1"/>
  <c r="E319" i="9"/>
  <c r="H1199" i="1"/>
  <c r="H1198" i="1"/>
  <c r="H1183" i="1"/>
  <c r="H1182" i="1"/>
  <c r="F171" i="5"/>
  <c r="G1045" i="1"/>
  <c r="F35" i="5"/>
  <c r="G1041" i="1"/>
  <c r="G1033" i="1"/>
  <c r="G1026" i="1"/>
  <c r="E12" i="5"/>
  <c r="D1017" i="1" s="1"/>
  <c r="H1017" i="1" s="1"/>
  <c r="G1024" i="1"/>
  <c r="G1025" i="1"/>
  <c r="G1020" i="1"/>
  <c r="G1017" i="1"/>
  <c r="D1018" i="1"/>
  <c r="G1018" i="1" s="1"/>
  <c r="G1539" i="1"/>
  <c r="G1540" i="1"/>
  <c r="G300" i="1"/>
  <c r="D1013" i="1"/>
  <c r="H1013" i="1" s="1"/>
  <c r="C1604" i="1"/>
  <c r="H1604" i="1" s="1"/>
  <c r="H1607" i="1"/>
  <c r="H1606" i="1"/>
  <c r="G1586" i="1"/>
  <c r="G1014" i="1"/>
  <c r="F68" i="4"/>
  <c r="E320" i="9"/>
  <c r="B320" i="9" s="1"/>
  <c r="H1683" i="1"/>
  <c r="G1682" i="1"/>
  <c r="I41" i="3"/>
  <c r="H1602" i="1"/>
  <c r="G1602" i="1"/>
  <c r="H1603" i="1"/>
  <c r="H1587" i="1"/>
  <c r="D6" i="8"/>
  <c r="C1583" i="1" s="1"/>
  <c r="G1511" i="1"/>
  <c r="G1522" i="1"/>
  <c r="G636" i="1"/>
  <c r="E31" i="9"/>
  <c r="B31" i="9" s="1"/>
  <c r="E324" i="9"/>
  <c r="B324" i="9" s="1"/>
  <c r="E326" i="9"/>
  <c r="B326" i="9" s="1"/>
  <c r="G645" i="1"/>
  <c r="E648" i="4"/>
  <c r="D642" i="1" s="1"/>
  <c r="H642" i="1" s="1"/>
  <c r="G299" i="1"/>
  <c r="D422" i="1"/>
  <c r="H422" i="1" s="1"/>
  <c r="F237" i="9"/>
  <c r="B237" i="9" s="1"/>
  <c r="E34" i="9"/>
  <c r="B34" i="9" s="1"/>
  <c r="E296" i="9"/>
  <c r="B296" i="9" s="1"/>
  <c r="G374" i="1"/>
  <c r="G301" i="1"/>
  <c r="G423" i="1"/>
  <c r="G421" i="1"/>
  <c r="G422" i="1"/>
  <c r="E647" i="4"/>
  <c r="D641" i="1" s="1"/>
  <c r="E294" i="9"/>
  <c r="B294" i="9" s="1"/>
  <c r="E37" i="9"/>
  <c r="B37" i="9" s="1"/>
  <c r="E307" i="9"/>
  <c r="B307" i="9" s="1"/>
  <c r="E312" i="9"/>
  <c r="B312" i="9" s="1"/>
  <c r="G215" i="1"/>
  <c r="H212" i="1"/>
  <c r="G212" i="1"/>
  <c r="E202" i="4"/>
  <c r="D198" i="1" s="1"/>
  <c r="G213" i="1"/>
  <c r="G197" i="1"/>
  <c r="D190" i="1"/>
  <c r="G193" i="1"/>
  <c r="E53" i="9"/>
  <c r="B53" i="9" s="1"/>
  <c r="G182" i="1"/>
  <c r="B239" i="9"/>
  <c r="E50" i="9"/>
  <c r="B50" i="9" s="1"/>
  <c r="D174" i="1"/>
  <c r="G166" i="1"/>
  <c r="G167" i="1"/>
  <c r="E164" i="4"/>
  <c r="D160" i="1" s="1"/>
  <c r="G163" i="1"/>
  <c r="G161" i="1"/>
  <c r="G162" i="1"/>
  <c r="F165" i="4"/>
  <c r="G153" i="1"/>
  <c r="G150" i="1"/>
  <c r="H122" i="1"/>
  <c r="E46" i="9"/>
  <c r="B46" i="9" s="1"/>
  <c r="F236" i="9"/>
  <c r="B236" i="9" s="1"/>
  <c r="E106" i="4"/>
  <c r="D102" i="1" s="1"/>
  <c r="E49" i="4"/>
  <c r="D45" i="1" s="1"/>
  <c r="E311" i="9"/>
  <c r="B311" i="9" s="1"/>
  <c r="E322" i="9"/>
  <c r="B322" i="9" s="1"/>
  <c r="E327" i="9"/>
  <c r="B327" i="9" s="1"/>
  <c r="E329" i="9"/>
  <c r="B329" i="9" s="1"/>
  <c r="H652" i="1"/>
  <c r="G652" i="1"/>
  <c r="H658" i="1"/>
  <c r="G658" i="1"/>
  <c r="H664" i="1"/>
  <c r="G664" i="1"/>
  <c r="H670" i="1"/>
  <c r="G670" i="1"/>
  <c r="H676" i="1"/>
  <c r="G676" i="1"/>
  <c r="H682" i="1"/>
  <c r="G682" i="1"/>
  <c r="H688" i="1"/>
  <c r="G688" i="1"/>
  <c r="H694" i="1"/>
  <c r="G694" i="1"/>
  <c r="H700" i="1"/>
  <c r="G700" i="1"/>
  <c r="H706" i="1"/>
  <c r="G706" i="1"/>
  <c r="H712" i="1"/>
  <c r="G712" i="1"/>
  <c r="H718" i="1"/>
  <c r="G718" i="1"/>
  <c r="H724" i="1"/>
  <c r="G724" i="1"/>
  <c r="H730" i="1"/>
  <c r="G730" i="1"/>
  <c r="H736" i="1"/>
  <c r="G736" i="1"/>
  <c r="H742" i="1"/>
  <c r="G742" i="1"/>
  <c r="H746" i="1"/>
  <c r="G746" i="1"/>
  <c r="H752" i="1"/>
  <c r="G752" i="1"/>
  <c r="H758" i="1"/>
  <c r="G758" i="1"/>
  <c r="H764" i="1"/>
  <c r="G764" i="1"/>
  <c r="H770" i="1"/>
  <c r="G770" i="1"/>
  <c r="H776" i="1"/>
  <c r="G776" i="1"/>
  <c r="H782" i="1"/>
  <c r="G782" i="1"/>
  <c r="H786" i="1"/>
  <c r="G786" i="1"/>
  <c r="H790" i="1"/>
  <c r="G790" i="1"/>
  <c r="H796" i="1"/>
  <c r="G796" i="1"/>
  <c r="H800" i="1"/>
  <c r="G800" i="1"/>
  <c r="H804" i="1"/>
  <c r="G804" i="1"/>
  <c r="H810" i="1"/>
  <c r="G810" i="1"/>
  <c r="H814" i="1"/>
  <c r="G814" i="1"/>
  <c r="H818" i="1"/>
  <c r="G818" i="1"/>
  <c r="H822" i="1"/>
  <c r="G822" i="1"/>
  <c r="H826" i="1"/>
  <c r="G826" i="1"/>
  <c r="H830" i="1"/>
  <c r="G830" i="1"/>
  <c r="H834" i="1"/>
  <c r="G834" i="1"/>
  <c r="H838" i="1"/>
  <c r="G838" i="1"/>
  <c r="H842" i="1"/>
  <c r="G842" i="1"/>
  <c r="H846" i="1"/>
  <c r="G846" i="1"/>
  <c r="H852" i="1"/>
  <c r="G852" i="1"/>
  <c r="H860" i="1"/>
  <c r="G860" i="1"/>
  <c r="H864" i="1"/>
  <c r="G864" i="1"/>
  <c r="H870" i="1"/>
  <c r="G870" i="1"/>
  <c r="H874" i="1"/>
  <c r="G874" i="1"/>
  <c r="H878" i="1"/>
  <c r="G878" i="1"/>
  <c r="H882" i="1"/>
  <c r="G882" i="1"/>
  <c r="H886" i="1"/>
  <c r="G886" i="1"/>
  <c r="H890" i="1"/>
  <c r="G890" i="1"/>
  <c r="H894" i="1"/>
  <c r="G894" i="1"/>
  <c r="H896" i="1"/>
  <c r="G896" i="1"/>
  <c r="H900" i="1"/>
  <c r="G900" i="1"/>
  <c r="H904" i="1"/>
  <c r="G904" i="1"/>
  <c r="H908" i="1"/>
  <c r="G908" i="1"/>
  <c r="H912" i="1"/>
  <c r="G912" i="1"/>
  <c r="H918" i="1"/>
  <c r="G918" i="1"/>
  <c r="H922" i="1"/>
  <c r="G922" i="1"/>
  <c r="H926" i="1"/>
  <c r="G926" i="1"/>
  <c r="H930" i="1"/>
  <c r="G930" i="1"/>
  <c r="H934" i="1"/>
  <c r="G934" i="1"/>
  <c r="H938" i="1"/>
  <c r="G938" i="1"/>
  <c r="G952" i="1"/>
  <c r="H952" i="1"/>
  <c r="G968" i="1"/>
  <c r="H968" i="1"/>
  <c r="G976" i="1"/>
  <c r="H976" i="1"/>
  <c r="G992" i="1"/>
  <c r="H992" i="1"/>
  <c r="G1008" i="1"/>
  <c r="H1008" i="1"/>
  <c r="G1027" i="1"/>
  <c r="H1027" i="1"/>
  <c r="G1051" i="1"/>
  <c r="H1051" i="1"/>
  <c r="H654" i="1"/>
  <c r="G654" i="1"/>
  <c r="H660" i="1"/>
  <c r="G660"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750" i="1"/>
  <c r="G750" i="1"/>
  <c r="H756" i="1"/>
  <c r="G756" i="1"/>
  <c r="H762" i="1"/>
  <c r="G762" i="1"/>
  <c r="H768" i="1"/>
  <c r="G768" i="1"/>
  <c r="H774" i="1"/>
  <c r="G774" i="1"/>
  <c r="H780" i="1"/>
  <c r="G780" i="1"/>
  <c r="H792" i="1"/>
  <c r="G792" i="1"/>
  <c r="H806" i="1"/>
  <c r="G806" i="1"/>
  <c r="H828" i="1"/>
  <c r="G828" i="1"/>
  <c r="H866" i="1"/>
  <c r="G866" i="1"/>
  <c r="G960" i="1"/>
  <c r="H960"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G948" i="1"/>
  <c r="H948" i="1"/>
  <c r="G951" i="1"/>
  <c r="H951" i="1"/>
  <c r="G956" i="1"/>
  <c r="H956" i="1"/>
  <c r="G959" i="1"/>
  <c r="H959" i="1"/>
  <c r="G964" i="1"/>
  <c r="H964" i="1"/>
  <c r="G972" i="1"/>
  <c r="H972" i="1"/>
  <c r="G980" i="1"/>
  <c r="H980" i="1"/>
  <c r="G988" i="1"/>
  <c r="H988" i="1"/>
  <c r="G996" i="1"/>
  <c r="H996" i="1"/>
  <c r="G1004" i="1"/>
  <c r="H1004" i="1"/>
  <c r="G1015" i="1"/>
  <c r="H1015" i="1"/>
  <c r="G1023" i="1"/>
  <c r="H1023" i="1"/>
  <c r="G1031" i="1"/>
  <c r="H1031" i="1"/>
  <c r="G1039" i="1"/>
  <c r="H1039" i="1"/>
  <c r="G1047" i="1"/>
  <c r="H1047" i="1"/>
  <c r="H1055" i="1"/>
  <c r="G1055" i="1"/>
  <c r="H1057" i="1"/>
  <c r="G1057" i="1"/>
  <c r="H1059" i="1"/>
  <c r="G1059" i="1"/>
  <c r="H1061" i="1"/>
  <c r="G1061" i="1"/>
  <c r="H1063" i="1"/>
  <c r="G1063" i="1"/>
  <c r="H1065" i="1"/>
  <c r="G1065" i="1"/>
  <c r="H1067" i="1"/>
  <c r="G1067" i="1"/>
  <c r="H1069" i="1"/>
  <c r="G1069" i="1"/>
  <c r="H1071" i="1"/>
  <c r="G1071" i="1"/>
  <c r="H1073" i="1"/>
  <c r="G1073"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578" i="1"/>
  <c r="G1578" i="1"/>
  <c r="I1578" i="1" s="1"/>
  <c r="J1578" i="1"/>
  <c r="H650" i="1"/>
  <c r="G650" i="1"/>
  <c r="H656" i="1"/>
  <c r="G656" i="1"/>
  <c r="H662" i="1"/>
  <c r="G662"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H744" i="1"/>
  <c r="G744" i="1"/>
  <c r="H748" i="1"/>
  <c r="G748" i="1"/>
  <c r="H754" i="1"/>
  <c r="G754" i="1"/>
  <c r="H760" i="1"/>
  <c r="G760" i="1"/>
  <c r="H766" i="1"/>
  <c r="G766" i="1"/>
  <c r="H772" i="1"/>
  <c r="G772" i="1"/>
  <c r="H778" i="1"/>
  <c r="G778" i="1"/>
  <c r="H784" i="1"/>
  <c r="G784" i="1"/>
  <c r="H788" i="1"/>
  <c r="G788" i="1"/>
  <c r="H794" i="1"/>
  <c r="G794" i="1"/>
  <c r="H798" i="1"/>
  <c r="G798" i="1"/>
  <c r="H802" i="1"/>
  <c r="G802" i="1"/>
  <c r="H808" i="1"/>
  <c r="G808" i="1"/>
  <c r="H812" i="1"/>
  <c r="G812" i="1"/>
  <c r="H816" i="1"/>
  <c r="G816" i="1"/>
  <c r="H820" i="1"/>
  <c r="G820" i="1"/>
  <c r="H824" i="1"/>
  <c r="G824" i="1"/>
  <c r="H832" i="1"/>
  <c r="G832" i="1"/>
  <c r="H836" i="1"/>
  <c r="G836" i="1"/>
  <c r="H840" i="1"/>
  <c r="G840" i="1"/>
  <c r="H844" i="1"/>
  <c r="G844" i="1"/>
  <c r="H848" i="1"/>
  <c r="G848" i="1"/>
  <c r="H850" i="1"/>
  <c r="G850" i="1"/>
  <c r="H854" i="1"/>
  <c r="G854" i="1"/>
  <c r="H856" i="1"/>
  <c r="G856" i="1"/>
  <c r="H858" i="1"/>
  <c r="G858" i="1"/>
  <c r="H862" i="1"/>
  <c r="G862" i="1"/>
  <c r="H868" i="1"/>
  <c r="G868" i="1"/>
  <c r="H872" i="1"/>
  <c r="G872" i="1"/>
  <c r="H876" i="1"/>
  <c r="G876" i="1"/>
  <c r="H880" i="1"/>
  <c r="G880" i="1"/>
  <c r="H884" i="1"/>
  <c r="G884" i="1"/>
  <c r="H888" i="1"/>
  <c r="G888" i="1"/>
  <c r="H892" i="1"/>
  <c r="G892" i="1"/>
  <c r="H898" i="1"/>
  <c r="G898" i="1"/>
  <c r="H902" i="1"/>
  <c r="G902" i="1"/>
  <c r="H906" i="1"/>
  <c r="G906" i="1"/>
  <c r="H910" i="1"/>
  <c r="G910" i="1"/>
  <c r="H914" i="1"/>
  <c r="G914" i="1"/>
  <c r="H916" i="1"/>
  <c r="G916" i="1"/>
  <c r="H920" i="1"/>
  <c r="G920" i="1"/>
  <c r="H924" i="1"/>
  <c r="G924" i="1"/>
  <c r="H928" i="1"/>
  <c r="G928" i="1"/>
  <c r="H932" i="1"/>
  <c r="G932" i="1"/>
  <c r="H936" i="1"/>
  <c r="G936" i="1"/>
  <c r="H940" i="1"/>
  <c r="G940" i="1"/>
  <c r="H942" i="1"/>
  <c r="G942" i="1"/>
  <c r="G944" i="1"/>
  <c r="H944" i="1"/>
  <c r="G947" i="1"/>
  <c r="H947" i="1"/>
  <c r="G955" i="1"/>
  <c r="H955" i="1"/>
  <c r="G963" i="1"/>
  <c r="H963" i="1"/>
  <c r="G984" i="1"/>
  <c r="H984" i="1"/>
  <c r="G1000" i="1"/>
  <c r="H1000" i="1"/>
  <c r="G1019" i="1"/>
  <c r="H1019" i="1"/>
  <c r="G1035" i="1"/>
  <c r="H1035" i="1"/>
  <c r="G1043" i="1"/>
  <c r="H1043" i="1"/>
  <c r="D45" i="8"/>
  <c r="C1628"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565" i="1"/>
  <c r="G1565" i="1"/>
  <c r="I1565" i="1" s="1"/>
  <c r="J1565" i="1"/>
  <c r="H1575" i="1"/>
  <c r="G1575" i="1"/>
  <c r="I1575" i="1" s="1"/>
  <c r="J1575" i="1"/>
  <c r="H1641" i="1"/>
  <c r="G1641" i="1"/>
  <c r="H1657" i="1"/>
  <c r="G1657" i="1"/>
  <c r="H1673" i="1"/>
  <c r="G1673" i="1"/>
  <c r="F112" i="4"/>
  <c r="D106" i="4"/>
  <c r="F393" i="4"/>
  <c r="D373" i="4"/>
  <c r="F536" i="4"/>
  <c r="F585" i="4"/>
  <c r="D584" i="4"/>
  <c r="C1259" i="1"/>
  <c r="H1300" i="1"/>
  <c r="G1300" i="1"/>
  <c r="H1056" i="1"/>
  <c r="G1056" i="1"/>
  <c r="H1058" i="1"/>
  <c r="G1058" i="1"/>
  <c r="H1060" i="1"/>
  <c r="G1060" i="1"/>
  <c r="H1062" i="1"/>
  <c r="G1062" i="1"/>
  <c r="H1064" i="1"/>
  <c r="G1064" i="1"/>
  <c r="H1066" i="1"/>
  <c r="G1066" i="1"/>
  <c r="H1068" i="1"/>
  <c r="G1068" i="1"/>
  <c r="H1070" i="1"/>
  <c r="G1070" i="1"/>
  <c r="H1072" i="1"/>
  <c r="G1072"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572" i="1"/>
  <c r="G1572" i="1"/>
  <c r="H1589" i="1"/>
  <c r="G1589" i="1"/>
  <c r="H1605" i="1"/>
  <c r="G1605" i="1"/>
  <c r="F98" i="4"/>
  <c r="D82" i="4"/>
  <c r="H967" i="1"/>
  <c r="H971" i="1"/>
  <c r="H975" i="1"/>
  <c r="H979" i="1"/>
  <c r="H983" i="1"/>
  <c r="H987" i="1"/>
  <c r="H991" i="1"/>
  <c r="H995" i="1"/>
  <c r="H999" i="1"/>
  <c r="H1003" i="1"/>
  <c r="H1007" i="1"/>
  <c r="H1014" i="1"/>
  <c r="H1018" i="1"/>
  <c r="H1022" i="1"/>
  <c r="H1026" i="1"/>
  <c r="H1030" i="1"/>
  <c r="H1034" i="1"/>
  <c r="H1038" i="1"/>
  <c r="H1042" i="1"/>
  <c r="H1046" i="1"/>
  <c r="H1050" i="1"/>
  <c r="H1054" i="1"/>
  <c r="H1075" i="1"/>
  <c r="G1075"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569" i="1"/>
  <c r="G1569" i="1"/>
  <c r="I1569" i="1" s="1"/>
  <c r="J1569" i="1"/>
  <c r="F216" i="4"/>
  <c r="D202" i="4"/>
  <c r="D417" i="4"/>
  <c r="F308" i="4"/>
  <c r="H1542" i="1"/>
  <c r="G1542" i="1"/>
  <c r="H1544" i="1"/>
  <c r="G1544" i="1"/>
  <c r="H1546" i="1"/>
  <c r="G1546" i="1"/>
  <c r="I1546" i="1" s="1"/>
  <c r="G1549" i="1"/>
  <c r="I1549" i="1" s="1"/>
  <c r="J1549" i="1"/>
  <c r="G1551" i="1"/>
  <c r="J1551" i="1"/>
  <c r="G1553" i="1"/>
  <c r="I1553" i="1" s="1"/>
  <c r="J1553" i="1"/>
  <c r="G1557" i="1"/>
  <c r="J1557" i="1"/>
  <c r="G1559" i="1"/>
  <c r="J1559" i="1"/>
  <c r="H1560" i="1"/>
  <c r="G1560" i="1"/>
  <c r="I1560" i="1" s="1"/>
  <c r="H1585" i="1"/>
  <c r="G1585" i="1"/>
  <c r="H1601" i="1"/>
  <c r="G1601" i="1"/>
  <c r="H1617" i="1"/>
  <c r="G1617" i="1"/>
  <c r="H1625" i="1"/>
  <c r="G1625" i="1"/>
  <c r="H1637" i="1"/>
  <c r="G1637" i="1"/>
  <c r="H1653" i="1"/>
  <c r="G1653" i="1"/>
  <c r="H1669" i="1"/>
  <c r="G1669" i="1"/>
  <c r="H1685" i="1"/>
  <c r="G1685" i="1"/>
  <c r="E7" i="4"/>
  <c r="F126" i="4"/>
  <c r="D125" i="4"/>
  <c r="F170" i="4"/>
  <c r="D164" i="4"/>
  <c r="F246" i="4"/>
  <c r="D230" i="4"/>
  <c r="E262" i="4"/>
  <c r="D258" i="1" s="1"/>
  <c r="F274" i="4"/>
  <c r="D273" i="4"/>
  <c r="E431" i="4"/>
  <c r="F467" i="4"/>
  <c r="D466" i="4"/>
  <c r="G338" i="9"/>
  <c r="E338" i="9" s="1"/>
  <c r="B338" i="9" s="1"/>
  <c r="F203" i="5"/>
  <c r="E22" i="7"/>
  <c r="E5" i="7" s="1"/>
  <c r="D1556" i="1"/>
  <c r="H1556" i="1" s="1"/>
  <c r="J1560" i="1"/>
  <c r="I1566" i="1"/>
  <c r="H1567" i="1"/>
  <c r="G1567" i="1"/>
  <c r="I1570" i="1"/>
  <c r="H1571" i="1"/>
  <c r="G1571" i="1"/>
  <c r="H1573" i="1"/>
  <c r="G1573" i="1"/>
  <c r="I1573" i="1" s="1"/>
  <c r="I1576" i="1"/>
  <c r="H1577" i="1"/>
  <c r="G1577" i="1"/>
  <c r="I1579" i="1"/>
  <c r="H1580" i="1"/>
  <c r="G1580" i="1"/>
  <c r="I1580" i="1" s="1"/>
  <c r="H1597" i="1"/>
  <c r="G1597" i="1"/>
  <c r="H1613" i="1"/>
  <c r="G1613" i="1"/>
  <c r="H1633" i="1"/>
  <c r="G1633" i="1"/>
  <c r="H1649" i="1"/>
  <c r="G1649" i="1"/>
  <c r="H1665" i="1"/>
  <c r="G1665" i="1"/>
  <c r="H1681" i="1"/>
  <c r="G1681" i="1"/>
  <c r="F8" i="4"/>
  <c r="D7" i="4"/>
  <c r="F154" i="4"/>
  <c r="D153" i="4"/>
  <c r="E321" i="4"/>
  <c r="D316" i="1" s="1"/>
  <c r="E361" i="4"/>
  <c r="F432" i="4"/>
  <c r="D431" i="4"/>
  <c r="F492" i="4"/>
  <c r="D491" i="4"/>
  <c r="D1514" i="1"/>
  <c r="E114" i="6"/>
  <c r="E141" i="6" s="1"/>
  <c r="I1541" i="1"/>
  <c r="I1543" i="1"/>
  <c r="I1545" i="1"/>
  <c r="G1548" i="1"/>
  <c r="I1548" i="1" s="1"/>
  <c r="H1549" i="1"/>
  <c r="G1550" i="1"/>
  <c r="I1550" i="1" s="1"/>
  <c r="H1551" i="1"/>
  <c r="G1552" i="1"/>
  <c r="I1552" i="1" s="1"/>
  <c r="H1553" i="1"/>
  <c r="G1554" i="1"/>
  <c r="I1554" i="1" s="1"/>
  <c r="H1557" i="1"/>
  <c r="G1558" i="1"/>
  <c r="I1558" i="1" s="1"/>
  <c r="H1559" i="1"/>
  <c r="I1561" i="1"/>
  <c r="H1562" i="1"/>
  <c r="G1562" i="1"/>
  <c r="J1567" i="1"/>
  <c r="J1573" i="1"/>
  <c r="J1580" i="1"/>
  <c r="H1593" i="1"/>
  <c r="G1593" i="1"/>
  <c r="H1609" i="1"/>
  <c r="G1609" i="1"/>
  <c r="H1629" i="1"/>
  <c r="G1629" i="1"/>
  <c r="H1645" i="1"/>
  <c r="G1645" i="1"/>
  <c r="H1661" i="1"/>
  <c r="G1661" i="1"/>
  <c r="H1677" i="1"/>
  <c r="G1677" i="1"/>
  <c r="F50" i="4"/>
  <c r="D49" i="4"/>
  <c r="F134" i="4"/>
  <c r="E309" i="4"/>
  <c r="D360" i="4"/>
  <c r="F61" i="6"/>
  <c r="C1457" i="1"/>
  <c r="F426" i="4"/>
  <c r="E466" i="4"/>
  <c r="D460" i="1" s="1"/>
  <c r="E584" i="4"/>
  <c r="D578" i="1" s="1"/>
  <c r="F630" i="4"/>
  <c r="E69" i="5"/>
  <c r="J1561" i="1"/>
  <c r="J1564" i="1"/>
  <c r="J1566" i="1"/>
  <c r="J1568" i="1"/>
  <c r="J1570" i="1"/>
  <c r="J1574" i="1"/>
  <c r="J1576" i="1"/>
  <c r="J1579" i="1"/>
  <c r="J1581"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G156" i="9"/>
  <c r="E156" i="9" s="1"/>
  <c r="B156" i="9" s="1"/>
  <c r="F607" i="4"/>
  <c r="D7" i="5"/>
  <c r="F19" i="5"/>
  <c r="F136" i="5"/>
  <c r="D135" i="5"/>
  <c r="F277" i="5"/>
  <c r="D274" i="5"/>
  <c r="D251" i="5" s="1"/>
  <c r="D44" i="8"/>
  <c r="G343" i="9" s="1"/>
  <c r="E343" i="9" s="1"/>
  <c r="G208" i="9"/>
  <c r="E208" i="9" s="1"/>
  <c r="B208" i="9" s="1"/>
  <c r="E536" i="4"/>
  <c r="D571" i="4"/>
  <c r="D535" i="4" s="1"/>
  <c r="D597" i="4"/>
  <c r="F13" i="5"/>
  <c r="F70" i="5"/>
  <c r="G315" i="9"/>
  <c r="G316" i="9"/>
  <c r="F150" i="5"/>
  <c r="D147" i="5"/>
  <c r="H336" i="9"/>
  <c r="E336" i="9" s="1"/>
  <c r="B336" i="9" s="1"/>
  <c r="F178" i="5"/>
  <c r="E177" i="5"/>
  <c r="G339" i="9"/>
  <c r="E339" i="9" s="1"/>
  <c r="B339" i="9" s="1"/>
  <c r="F219" i="5"/>
  <c r="F5" i="6"/>
  <c r="D35" i="6"/>
  <c r="M228" i="9"/>
  <c r="H316" i="9"/>
  <c r="H315" i="9"/>
  <c r="B39" i="9"/>
  <c r="B47" i="9"/>
  <c r="E57" i="9"/>
  <c r="B57" i="9" s="1"/>
  <c r="B63" i="9"/>
  <c r="B71" i="9"/>
  <c r="B79" i="9"/>
  <c r="B87" i="9"/>
  <c r="B95" i="9"/>
  <c r="B103" i="9"/>
  <c r="D88" i="5"/>
  <c r="D177" i="5"/>
  <c r="E337" i="9"/>
  <c r="B337"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180" i="9"/>
  <c r="E180" i="9" s="1"/>
  <c r="B180" i="9" s="1"/>
  <c r="H179" i="9"/>
  <c r="G310" i="9"/>
  <c r="G179" i="9"/>
  <c r="E179" i="9" s="1"/>
  <c r="B179" i="9" s="1"/>
  <c r="G178" i="9"/>
  <c r="E178" i="9" s="1"/>
  <c r="B178" i="9" s="1"/>
  <c r="G177" i="9"/>
  <c r="E177" i="9" s="1"/>
  <c r="B177" i="9" s="1"/>
  <c r="G176" i="9"/>
  <c r="E176" i="9" s="1"/>
  <c r="B176" i="9" s="1"/>
  <c r="G175" i="9"/>
  <c r="E175" i="9" s="1"/>
  <c r="B175" i="9" s="1"/>
  <c r="G174" i="9"/>
  <c r="E174" i="9" s="1"/>
  <c r="B174"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9" i="9"/>
  <c r="E209" i="9" s="1"/>
  <c r="B209" i="9" s="1"/>
  <c r="L207" i="9"/>
  <c r="F207" i="9" s="1"/>
  <c r="I10" i="9"/>
  <c r="B55" i="9"/>
  <c r="G210" i="9"/>
  <c r="E210" i="9" s="1"/>
  <c r="B210" i="9" s="1"/>
  <c r="B162" i="9"/>
  <c r="B170" i="9"/>
  <c r="B154" i="9"/>
  <c r="E152" i="9"/>
  <c r="B152" i="9" s="1"/>
  <c r="B247" i="9"/>
  <c r="B255" i="9"/>
  <c r="B263" i="9"/>
  <c r="B271" i="9"/>
  <c r="B279" i="9"/>
  <c r="B287" i="9"/>
  <c r="E313" i="9"/>
  <c r="B313" i="9" s="1"/>
  <c r="B249" i="9"/>
  <c r="B257" i="9"/>
  <c r="B265" i="9"/>
  <c r="B273" i="9"/>
  <c r="B281" i="9"/>
  <c r="B289" i="9"/>
  <c r="F298" i="9"/>
  <c r="B319" i="9"/>
  <c r="F255" i="5" l="1"/>
  <c r="E251" i="5"/>
  <c r="D1255" i="1" s="1"/>
  <c r="F12" i="5"/>
  <c r="E7" i="5"/>
  <c r="F7" i="5" s="1"/>
  <c r="G1013" i="1"/>
  <c r="I1542" i="1"/>
  <c r="G1604" i="1"/>
  <c r="G1583" i="1"/>
  <c r="H1583" i="1"/>
  <c r="G642" i="1"/>
  <c r="F228" i="9"/>
  <c r="B228" i="9" s="1"/>
  <c r="F647" i="4"/>
  <c r="H641" i="1"/>
  <c r="G641" i="1"/>
  <c r="H190" i="1"/>
  <c r="G190" i="1"/>
  <c r="E152" i="4"/>
  <c r="E299" i="4" s="1"/>
  <c r="H174" i="1"/>
  <c r="G174" i="1"/>
  <c r="B343" i="9"/>
  <c r="F535" i="4"/>
  <c r="D640" i="4"/>
  <c r="C529" i="1"/>
  <c r="D1538" i="1"/>
  <c r="I33" i="3"/>
  <c r="G346" i="9"/>
  <c r="E346" i="9" s="1"/>
  <c r="F35" i="6"/>
  <c r="C1431" i="1"/>
  <c r="H28" i="3"/>
  <c r="F597" i="4"/>
  <c r="C591" i="1"/>
  <c r="H22" i="3"/>
  <c r="C1012" i="1"/>
  <c r="D1537" i="1"/>
  <c r="I31" i="3"/>
  <c r="F431" i="4"/>
  <c r="D430" i="4"/>
  <c r="C425" i="1"/>
  <c r="E430" i="4"/>
  <c r="D425" i="1"/>
  <c r="F230" i="4"/>
  <c r="C226" i="1"/>
  <c r="F82" i="4"/>
  <c r="C78" i="1"/>
  <c r="C1255" i="1"/>
  <c r="H25" i="3"/>
  <c r="F106" i="4"/>
  <c r="C102" i="1"/>
  <c r="H1628" i="1"/>
  <c r="G1628" i="1"/>
  <c r="B207" i="9"/>
  <c r="E310" i="9"/>
  <c r="B310" i="9" s="1"/>
  <c r="D176" i="5"/>
  <c r="F177" i="5"/>
  <c r="C1181" i="1"/>
  <c r="H24" i="3"/>
  <c r="D141" i="6"/>
  <c r="G348" i="9" s="1"/>
  <c r="E348" i="9" s="1"/>
  <c r="D1181" i="1"/>
  <c r="I24" i="3"/>
  <c r="E535" i="4"/>
  <c r="D530" i="1"/>
  <c r="I23" i="3"/>
  <c r="D1074" i="1"/>
  <c r="D418" i="4"/>
  <c r="C355" i="1"/>
  <c r="F491" i="4"/>
  <c r="C485" i="1"/>
  <c r="E360" i="4"/>
  <c r="D356" i="1"/>
  <c r="F7" i="4"/>
  <c r="D6" i="4"/>
  <c r="C3" i="1"/>
  <c r="F466" i="4"/>
  <c r="C460" i="1"/>
  <c r="F164" i="4"/>
  <c r="C160" i="1"/>
  <c r="I1551" i="1"/>
  <c r="C1622" i="1"/>
  <c r="I40" i="3"/>
  <c r="E315" i="9"/>
  <c r="B315" i="9" s="1"/>
  <c r="K1481" i="9"/>
  <c r="G344" i="9"/>
  <c r="E344" i="9" s="1"/>
  <c r="B344" i="9" s="1"/>
  <c r="I39" i="3"/>
  <c r="C1621" i="1"/>
  <c r="H1457" i="1"/>
  <c r="G1457" i="1"/>
  <c r="D1510" i="1"/>
  <c r="I30" i="3"/>
  <c r="G24" i="9"/>
  <c r="H24" i="9"/>
  <c r="F153" i="4"/>
  <c r="D152" i="4"/>
  <c r="C149" i="1"/>
  <c r="I18" i="3"/>
  <c r="F417" i="4"/>
  <c r="C412" i="1"/>
  <c r="H1259" i="1"/>
  <c r="G1259" i="1"/>
  <c r="H19" i="9"/>
  <c r="E19" i="9" s="1"/>
  <c r="B19" i="9" s="1"/>
  <c r="F147" i="5"/>
  <c r="C1152" i="1"/>
  <c r="D69" i="5"/>
  <c r="F571" i="4"/>
  <c r="C565" i="1"/>
  <c r="F135" i="5"/>
  <c r="C1140" i="1"/>
  <c r="F49" i="4"/>
  <c r="C45" i="1"/>
  <c r="G1556" i="1"/>
  <c r="H1514" i="1"/>
  <c r="G1514" i="1"/>
  <c r="D1555" i="1"/>
  <c r="I34" i="3"/>
  <c r="F273" i="4"/>
  <c r="C269" i="1"/>
  <c r="F125" i="4"/>
  <c r="C121" i="1"/>
  <c r="I1557" i="1"/>
  <c r="F202" i="4"/>
  <c r="C198" i="1"/>
  <c r="E309" i="9"/>
  <c r="B309" i="9" s="1"/>
  <c r="F88" i="5"/>
  <c r="C1093" i="1"/>
  <c r="E316" i="9"/>
  <c r="B316" i="9" s="1"/>
  <c r="F274" i="5"/>
  <c r="C1278" i="1"/>
  <c r="F114" i="6"/>
  <c r="E308" i="4"/>
  <c r="D304" i="1"/>
  <c r="I1562" i="1"/>
  <c r="H316" i="1"/>
  <c r="G316" i="1"/>
  <c r="I1567" i="1"/>
  <c r="G258" i="1"/>
  <c r="H258" i="1"/>
  <c r="E6" i="4"/>
  <c r="D3" i="1"/>
  <c r="I1559" i="1"/>
  <c r="I1544" i="1"/>
  <c r="F584" i="4"/>
  <c r="C578" i="1"/>
  <c r="F373" i="4"/>
  <c r="C368" i="1"/>
  <c r="E176" i="5" l="1"/>
  <c r="D1180" i="1" s="1"/>
  <c r="I25" i="3"/>
  <c r="F251" i="5"/>
  <c r="D1012" i="1"/>
  <c r="E6" i="5"/>
  <c r="I22" i="3"/>
  <c r="D148" i="1"/>
  <c r="E347" i="9"/>
  <c r="B348" i="9"/>
  <c r="E417" i="4"/>
  <c r="D412" i="1" s="1"/>
  <c r="H412" i="1" s="1"/>
  <c r="D303" i="1"/>
  <c r="G1510" i="1"/>
  <c r="H1510" i="1"/>
  <c r="D422" i="4"/>
  <c r="H17" i="3"/>
  <c r="F6" i="4"/>
  <c r="C2" i="1"/>
  <c r="G485" i="1"/>
  <c r="H485" i="1"/>
  <c r="E640" i="4"/>
  <c r="D634" i="1" s="1"/>
  <c r="D529" i="1"/>
  <c r="H226" i="1"/>
  <c r="G226" i="1"/>
  <c r="G425" i="1"/>
  <c r="H425" i="1"/>
  <c r="H1431" i="1"/>
  <c r="G1431" i="1"/>
  <c r="H9" i="3"/>
  <c r="H1555" i="1"/>
  <c r="G1555" i="1"/>
  <c r="H45" i="1"/>
  <c r="G45" i="1"/>
  <c r="G565" i="1"/>
  <c r="H565" i="1"/>
  <c r="G412" i="1"/>
  <c r="E423" i="4"/>
  <c r="E301" i="4"/>
  <c r="D297" i="1" s="1"/>
  <c r="D295" i="1"/>
  <c r="H1622" i="1"/>
  <c r="G1622" i="1"/>
  <c r="H460" i="1"/>
  <c r="G460" i="1"/>
  <c r="H102" i="1"/>
  <c r="G102" i="1"/>
  <c r="D639" i="4"/>
  <c r="F430" i="4"/>
  <c r="C424" i="1"/>
  <c r="G1012" i="1"/>
  <c r="H1012" i="1"/>
  <c r="G591" i="1"/>
  <c r="H591" i="1"/>
  <c r="G1278" i="1"/>
  <c r="H1278" i="1"/>
  <c r="H1093" i="1"/>
  <c r="G1093" i="1"/>
  <c r="H269" i="1"/>
  <c r="G269" i="1"/>
  <c r="G149" i="1"/>
  <c r="H149" i="1"/>
  <c r="E24" i="9"/>
  <c r="G356" i="1"/>
  <c r="H356" i="1"/>
  <c r="H1181" i="1"/>
  <c r="G1181" i="1"/>
  <c r="H78" i="1"/>
  <c r="G78" i="1"/>
  <c r="G1538" i="1"/>
  <c r="H1538" i="1"/>
  <c r="E300" i="4"/>
  <c r="D296" i="1" s="1"/>
  <c r="I17" i="3"/>
  <c r="E422" i="4"/>
  <c r="D2" i="1"/>
  <c r="H121" i="1"/>
  <c r="G121" i="1"/>
  <c r="H1152" i="1"/>
  <c r="G1152" i="1"/>
  <c r="C413" i="1"/>
  <c r="C1537" i="1"/>
  <c r="H31" i="3"/>
  <c r="F141" i="6"/>
  <c r="F176" i="5"/>
  <c r="C1180" i="1"/>
  <c r="H1255" i="1"/>
  <c r="G1255" i="1"/>
  <c r="B346" i="9"/>
  <c r="E345" i="9"/>
  <c r="I10" i="3" s="1"/>
  <c r="F640" i="4"/>
  <c r="C634" i="1"/>
  <c r="G368" i="1"/>
  <c r="H368" i="1"/>
  <c r="H198" i="1"/>
  <c r="G198" i="1"/>
  <c r="G578" i="1"/>
  <c r="H578" i="1"/>
  <c r="G304" i="1"/>
  <c r="H304" i="1"/>
  <c r="H1140" i="1"/>
  <c r="G1140" i="1"/>
  <c r="F69" i="5"/>
  <c r="H23" i="3"/>
  <c r="C1074" i="1"/>
  <c r="D299" i="4"/>
  <c r="H18" i="3"/>
  <c r="F152" i="4"/>
  <c r="C148" i="1"/>
  <c r="H1621" i="1"/>
  <c r="G1621" i="1"/>
  <c r="H11" i="3"/>
  <c r="H160" i="1"/>
  <c r="G160" i="1"/>
  <c r="H3" i="1"/>
  <c r="G3" i="1"/>
  <c r="E418" i="4"/>
  <c r="D413" i="1" s="1"/>
  <c r="D355" i="1"/>
  <c r="H355" i="1" s="1"/>
  <c r="F360" i="4"/>
  <c r="G530" i="1"/>
  <c r="H530" i="1"/>
  <c r="E639" i="4"/>
  <c r="D633" i="1" s="1"/>
  <c r="D424" i="1"/>
  <c r="D6" i="5"/>
  <c r="G529" i="1"/>
  <c r="H529" i="1"/>
  <c r="E342" i="9"/>
  <c r="D1011" i="1" l="1"/>
  <c r="H299" i="9"/>
  <c r="D301" i="4"/>
  <c r="F299" i="4"/>
  <c r="D423" i="4"/>
  <c r="C295" i="1"/>
  <c r="H148" i="1"/>
  <c r="G148" i="1"/>
  <c r="H1074" i="1"/>
  <c r="G1074" i="1"/>
  <c r="H413" i="1"/>
  <c r="G413" i="1"/>
  <c r="G355" i="1"/>
  <c r="B24" i="9"/>
  <c r="E425" i="4"/>
  <c r="D420" i="1" s="1"/>
  <c r="E644" i="4"/>
  <c r="D418" i="1"/>
  <c r="H20" i="9"/>
  <c r="G2" i="1"/>
  <c r="H2" i="1"/>
  <c r="D643" i="4"/>
  <c r="F422" i="4"/>
  <c r="C417" i="1"/>
  <c r="H303" i="1"/>
  <c r="G303" i="1"/>
  <c r="G306" i="9"/>
  <c r="E306" i="9" s="1"/>
  <c r="B306" i="9" s="1"/>
  <c r="G299" i="9"/>
  <c r="F6" i="5"/>
  <c r="C1011" i="1"/>
  <c r="N3" i="9"/>
  <c r="I11" i="3"/>
  <c r="H634" i="1"/>
  <c r="G634" i="1"/>
  <c r="F418" i="4"/>
  <c r="G424" i="1"/>
  <c r="H424" i="1"/>
  <c r="K3" i="9"/>
  <c r="I9" i="3"/>
  <c r="D300" i="4"/>
  <c r="H1180" i="1"/>
  <c r="G1180" i="1"/>
  <c r="H1537" i="1"/>
  <c r="G1537" i="1"/>
  <c r="E643" i="4"/>
  <c r="E424" i="4"/>
  <c r="D419" i="1" s="1"/>
  <c r="D417" i="1"/>
  <c r="F639" i="4"/>
  <c r="C633" i="1"/>
  <c r="E299" i="9" l="1"/>
  <c r="B299" i="9" s="1"/>
  <c r="F300" i="4"/>
  <c r="C296" i="1"/>
  <c r="H417" i="1"/>
  <c r="G417" i="1"/>
  <c r="H295" i="1"/>
  <c r="G295" i="1"/>
  <c r="E646" i="4"/>
  <c r="D638" i="1"/>
  <c r="G20" i="9"/>
  <c r="E20" i="9" s="1"/>
  <c r="B20" i="9" s="1"/>
  <c r="D644" i="4"/>
  <c r="D645" i="4" s="1"/>
  <c r="D425" i="4"/>
  <c r="F423" i="4"/>
  <c r="C418" i="1"/>
  <c r="H633" i="1"/>
  <c r="G633" i="1"/>
  <c r="E645" i="4"/>
  <c r="D637" i="1"/>
  <c r="D424" i="4"/>
  <c r="G1011" i="1"/>
  <c r="H8" i="3"/>
  <c r="H1011" i="1"/>
  <c r="F643" i="4"/>
  <c r="C637" i="1"/>
  <c r="F301" i="4"/>
  <c r="C297" i="1"/>
  <c r="F645" i="4" l="1"/>
  <c r="C639" i="1"/>
  <c r="H637" i="1"/>
  <c r="G637" i="1"/>
  <c r="F424" i="4"/>
  <c r="C419" i="1"/>
  <c r="M3" i="9"/>
  <c r="H418" i="1"/>
  <c r="G418" i="1"/>
  <c r="H297" i="1"/>
  <c r="G297" i="1"/>
  <c r="E649" i="4"/>
  <c r="D639" i="1"/>
  <c r="H296" i="1"/>
  <c r="G296" i="1"/>
  <c r="F644" i="4"/>
  <c r="D646" i="4"/>
  <c r="C638" i="1"/>
  <c r="F425" i="4"/>
  <c r="C420" i="1"/>
  <c r="E650" i="4"/>
  <c r="D640" i="1"/>
  <c r="H334" i="9" l="1"/>
  <c r="G334" i="9"/>
  <c r="D650" i="4"/>
  <c r="F646" i="4"/>
  <c r="C640" i="1"/>
  <c r="I19" i="3"/>
  <c r="D643" i="1"/>
  <c r="I20" i="3"/>
  <c r="D644" i="1"/>
  <c r="G638" i="1"/>
  <c r="H638" i="1"/>
  <c r="H420" i="1"/>
  <c r="G420" i="1"/>
  <c r="H419" i="1"/>
  <c r="G419" i="1"/>
  <c r="G639" i="1"/>
  <c r="H639" i="1"/>
  <c r="G297" i="9"/>
  <c r="E297" i="9" s="1"/>
  <c r="B297" i="9" s="1"/>
  <c r="D649" i="4"/>
  <c r="E334" i="9" l="1"/>
  <c r="E298" i="9" s="1"/>
  <c r="I8" i="3" s="1"/>
  <c r="F650" i="4"/>
  <c r="H20" i="3"/>
  <c r="C644" i="1"/>
  <c r="F649" i="4"/>
  <c r="H19" i="3"/>
  <c r="C643" i="1"/>
  <c r="G640" i="1"/>
  <c r="H640" i="1"/>
  <c r="B334" i="9" l="1"/>
  <c r="G643" i="1"/>
  <c r="H643" i="1"/>
  <c r="H7" i="3"/>
  <c r="G644" i="1"/>
  <c r="H644" i="1"/>
  <c r="J3" i="9" l="1"/>
  <c r="G295" i="9" l="1"/>
  <c r="H295" i="9"/>
  <c r="L293" i="9"/>
  <c r="F293" i="9" s="1"/>
  <c r="H18" i="9"/>
  <c r="G18" i="9"/>
  <c r="H22" i="9"/>
  <c r="G21" i="9"/>
  <c r="H17" i="9"/>
  <c r="M16" i="9"/>
  <c r="L15" i="9"/>
  <c r="K13" i="9"/>
  <c r="I11" i="9"/>
  <c r="J10" i="9"/>
  <c r="K9" i="9"/>
  <c r="I7" i="9"/>
  <c r="J6" i="9"/>
  <c r="K5" i="9"/>
  <c r="G22" i="9"/>
  <c r="K10" i="9"/>
  <c r="G16" i="9"/>
  <c r="H21" i="9"/>
  <c r="I9" i="9"/>
  <c r="H16" i="9"/>
  <c r="I6" i="9"/>
  <c r="K12" i="9"/>
  <c r="G17" i="9"/>
  <c r="K7" i="9"/>
  <c r="J12" i="9"/>
  <c r="I8" i="9"/>
  <c r="J8" i="9"/>
  <c r="G15" i="9"/>
  <c r="L16" i="9"/>
  <c r="I13" i="9"/>
  <c r="K6" i="9"/>
  <c r="J11" i="9"/>
  <c r="I17" i="9"/>
  <c r="I5" i="9"/>
  <c r="K11" i="9"/>
  <c r="J17" i="9"/>
  <c r="K8" i="9"/>
  <c r="J13" i="9"/>
  <c r="J7" i="9"/>
  <c r="I12" i="9"/>
  <c r="J9" i="9"/>
  <c r="H15" i="9"/>
  <c r="M15" i="9"/>
  <c r="J5" i="9"/>
  <c r="E22" i="9" l="1"/>
  <c r="B22" i="9" s="1"/>
  <c r="F16" i="9"/>
  <c r="E6" i="9"/>
  <c r="B6" i="9" s="1"/>
  <c r="E16" i="9"/>
  <c r="E11" i="9"/>
  <c r="B11" i="9" s="1"/>
  <c r="E15" i="9"/>
  <c r="E21" i="9"/>
  <c r="B21" i="9" s="1"/>
  <c r="E12" i="9"/>
  <c r="B12" i="9" s="1"/>
  <c r="E7" i="9"/>
  <c r="B7" i="9" s="1"/>
  <c r="B293" i="9"/>
  <c r="F23" i="9"/>
  <c r="E9" i="9"/>
  <c r="B9" i="9" s="1"/>
  <c r="F15" i="9"/>
  <c r="E17" i="9"/>
  <c r="B17" i="9" s="1"/>
  <c r="E5" i="9"/>
  <c r="E13" i="9"/>
  <c r="B13" i="9" s="1"/>
  <c r="E8" i="9"/>
  <c r="B8" i="9" s="1"/>
  <c r="E10" i="9"/>
  <c r="B10" i="9" s="1"/>
  <c r="E18" i="9"/>
  <c r="B18" i="9" s="1"/>
  <c r="E295" i="9"/>
  <c r="F14" i="9" l="1"/>
  <c r="F3" i="9" s="1"/>
  <c r="B16" i="9"/>
  <c r="E4" i="9"/>
  <c r="B5" i="9"/>
  <c r="E14" i="9"/>
  <c r="I13" i="3" s="1"/>
  <c r="B15" i="9"/>
  <c r="B295" i="9"/>
  <c r="E23" i="9"/>
  <c r="I7" i="3" s="1"/>
  <c r="E3" i="9" l="1"/>
</calcChain>
</file>

<file path=xl/sharedStrings.xml><?xml version="1.0" encoding="utf-8"?>
<sst xmlns="http://schemas.openxmlformats.org/spreadsheetml/2006/main" count="4733" uniqueCount="3656">
  <si>
    <t>Obveznik:</t>
  </si>
  <si>
    <t xml:space="preserve">9249 - Osnovna škola Ivana Brnjika Slovaka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</si>
  <si>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</si>
  <si>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</si>
  <si>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</si>
  <si>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</si>
  <si>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</si>
  <si>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</si>
  <si>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</si>
  <si>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</si>
  <si>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</si>
  <si>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</si>
  <si>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</si>
  <si>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</si>
  <si>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</si>
  <si>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</si>
  <si>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</si>
  <si>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</si>
  <si>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</si>
  <si>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</si>
  <si>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</si>
  <si>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</si>
  <si>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</si>
  <si>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</si>
  <si>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</si>
  <si>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</si>
  <si>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</si>
  <si>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</si>
  <si>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</si>
  <si>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</si>
  <si>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</si>
  <si>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</si>
  <si>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</si>
  <si>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</si>
  <si>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</si>
  <si>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</si>
  <si>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</si>
  <si>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</si>
  <si>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</si>
  <si>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</si>
  <si>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</si>
  <si>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</si>
  <si>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</si>
  <si>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</si>
  <si>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</si>
  <si>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</si>
  <si>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</si>
  <si>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</si>
  <si>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</si>
  <si>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</si>
  <si>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</si>
  <si>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</si>
  <si>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</si>
  <si>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</si>
  <si>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</si>
  <si>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</si>
  <si>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</si>
  <si>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</si>
  <si>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</si>
  <si>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</si>
  <si>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</si>
  <si>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</si>
  <si>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</si>
  <si>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</si>
  <si>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</si>
  <si>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</si>
  <si>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</si>
  <si>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</si>
  <si>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</si>
  <si>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</si>
  <si>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</si>
  <si>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</si>
  <si>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</si>
  <si>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</si>
  <si>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</si>
  <si>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</si>
  <si>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</si>
  <si>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</si>
  <si>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</si>
  <si>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</si>
  <si>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</si>
  <si>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</si>
  <si>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</si>
  <si>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</si>
  <si>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</si>
  <si>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</si>
  <si>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</si>
  <si>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</si>
  <si>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</si>
  <si>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</si>
  <si>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</si>
  <si>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</si>
  <si>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</si>
  <si>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</si>
  <si>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</si>
  <si>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</si>
  <si>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</si>
  <si>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</si>
  <si>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</si>
  <si>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</si>
  <si>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</si>
  <si>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</si>
  <si>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</si>
  <si>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</si>
  <si>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</si>
  <si>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</si>
  <si>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</si>
  <si>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</si>
  <si>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</si>
  <si>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</si>
  <si>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</si>
  <si>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</si>
  <si>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</si>
  <si>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</si>
  <si>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</si>
  <si>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</si>
  <si>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</si>
  <si>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</si>
  <si>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</si>
  <si>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</si>
  <si>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</si>
  <si>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</si>
  <si>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</si>
  <si>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</si>
  <si>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</si>
  <si>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</si>
  <si>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</si>
  <si>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</si>
  <si>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</si>
  <si>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</si>
  <si>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</si>
  <si>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</si>
  <si>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</si>
  <si>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</si>
  <si>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</si>
  <si>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</si>
  <si>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</si>
  <si>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</si>
  <si>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</si>
  <si>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</si>
  <si>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</si>
  <si>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</si>
  <si>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</si>
  <si>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</si>
  <si>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</si>
  <si>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</si>
  <si>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</si>
  <si>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</si>
  <si>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</si>
  <si>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</si>
  <si>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</si>
  <si>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</si>
  <si>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</si>
  <si>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</si>
  <si>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</si>
  <si>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</si>
  <si>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</si>
  <si>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</si>
  <si>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</si>
  <si>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</si>
  <si>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</si>
  <si>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</si>
  <si>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</si>
  <si>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</si>
  <si>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</si>
  <si>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</si>
  <si>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</si>
  <si>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</si>
  <si>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</si>
  <si>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</si>
  <si>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</si>
  <si>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</si>
  <si>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</si>
  <si>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</si>
  <si>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</si>
  <si>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</si>
  <si>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</si>
  <si>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</si>
  <si>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</si>
  <si>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</si>
  <si>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</si>
  <si>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</si>
  <si>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</si>
  <si>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</si>
  <si>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</si>
  <si>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</si>
  <si>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</si>
  <si>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</si>
  <si>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</si>
  <si>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</si>
  <si>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</si>
  <si>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</si>
  <si>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</si>
  <si>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</si>
  <si>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</si>
  <si>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</si>
  <si>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</si>
  <si>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</si>
  <si>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</si>
  <si>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</si>
  <si>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</si>
  <si>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</si>
  <si>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</si>
  <si>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</si>
  <si>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</si>
  <si>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</si>
  <si>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</si>
  <si>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</si>
  <si>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</si>
  <si>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</si>
  <si>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</si>
  <si>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</si>
  <si>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</si>
  <si>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</si>
  <si>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</si>
  <si>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</si>
  <si>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</si>
  <si>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</si>
  <si>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</si>
  <si>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</si>
  <si>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</si>
  <si>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</si>
  <si>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</si>
  <si>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</si>
  <si>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</si>
  <si>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</si>
  <si>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</si>
  <si>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</si>
  <si>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</si>
  <si>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</si>
  <si>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</si>
  <si>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</si>
  <si>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</si>
  <si>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</si>
  <si>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</si>
  <si>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</si>
  <si>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</si>
  <si>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</si>
  <si>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</si>
  <si>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</si>
  <si>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</si>
  <si>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</si>
  <si>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</si>
  <si>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</si>
  <si>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</si>
  <si>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</si>
  <si>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</si>
  <si>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</si>
  <si>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</si>
  <si>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</si>
  <si>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</si>
  <si>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</si>
  <si>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</si>
  <si>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</si>
  <si>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</si>
  <si>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</si>
  <si>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</si>
  <si>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</si>
  <si>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</si>
  <si>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</si>
  <si>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</si>
  <si>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</si>
  <si>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</si>
  <si>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</si>
  <si>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</si>
  <si>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</si>
  <si>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</si>
  <si>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</si>
  <si>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</si>
  <si>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</si>
  <si>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</si>
  <si>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</si>
  <si>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</si>
  <si>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</si>
  <si>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</si>
  <si>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</si>
  <si>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</si>
  <si>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</si>
  <si>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</si>
  <si>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</si>
  <si>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</si>
  <si>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</si>
  <si>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</si>
  <si>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</si>
  <si>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</si>
  <si>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</si>
  <si>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</si>
  <si>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</si>
  <si>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</si>
  <si>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</si>
  <si>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</si>
  <si>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</si>
  <si>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</si>
  <si>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</si>
  <si>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</si>
  <si>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</si>
  <si>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</si>
  <si>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</si>
  <si>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</si>
  <si>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</si>
  <si>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</si>
  <si>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</si>
  <si>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</si>
  <si>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</si>
  <si>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</si>
  <si>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</si>
  <si>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</si>
  <si>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</si>
  <si>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</si>
  <si>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</si>
  <si>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</si>
  <si>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</si>
  <si>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</si>
  <si>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</si>
  <si>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</si>
  <si>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</si>
  <si>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</si>
  <si>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</si>
  <si>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</si>
  <si>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</si>
  <si>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</si>
  <si>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</si>
  <si>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</si>
  <si>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</si>
  <si>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</si>
  <si>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</si>
  <si>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</si>
  <si>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</si>
  <si>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</si>
  <si>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</si>
  <si>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</si>
  <si>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</si>
  <si>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</si>
  <si>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</si>
  <si>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</si>
  <si>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</si>
  <si>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</si>
  <si>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</si>
  <si>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</si>
  <si>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</si>
  <si>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</si>
  <si>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</si>
  <si>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</si>
  <si>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</si>
  <si>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</si>
  <si>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</si>
  <si>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</si>
  <si>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</si>
  <si>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</si>
  <si>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</si>
  <si>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</si>
  <si>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</si>
  <si>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</si>
  <si>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</si>
  <si>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</si>
  <si>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</si>
  <si>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</si>
  <si>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</si>
  <si>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</si>
  <si>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</si>
  <si>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</si>
  <si>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</si>
  <si>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</si>
  <si>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</si>
  <si>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</si>
  <si>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</si>
  <si>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</si>
  <si>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</si>
  <si>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</si>
  <si>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</si>
  <si>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</si>
  <si>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</si>
  <si>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</si>
  <si>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</si>
  <si>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</si>
  <si>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</si>
  <si>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</si>
  <si>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</si>
  <si>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</si>
  <si>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</si>
  <si>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</si>
  <si>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</si>
  <si>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</si>
  <si>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</si>
  <si>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</si>
  <si>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</si>
  <si>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</si>
  <si>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</si>
  <si>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</si>
  <si>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</si>
  <si>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</si>
  <si>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</si>
  <si>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</si>
  <si>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</si>
  <si>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</si>
  <si>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</si>
  <si>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</si>
  <si>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</si>
  <si>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</si>
  <si>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</si>
  <si>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</si>
  <si>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</si>
  <si>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</si>
  <si>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</si>
  <si>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</si>
  <si>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</si>
  <si>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</si>
  <si>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</si>
  <si>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</si>
  <si>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</si>
  <si>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</si>
  <si>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</si>
  <si>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</si>
  <si>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</si>
  <si>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</si>
  <si>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</si>
  <si>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</si>
  <si>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</si>
  <si>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</si>
  <si>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</si>
  <si>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</si>
  <si>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</si>
  <si>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</si>
  <si>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</si>
  <si>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</si>
  <si>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</si>
  <si>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</si>
  <si>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</si>
  <si>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</si>
  <si>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</si>
  <si>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</si>
  <si>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</si>
  <si>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</si>
  <si>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</si>
  <si>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</si>
  <si>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</si>
  <si>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</si>
  <si>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</si>
  <si>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</si>
  <si>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</si>
  <si>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</si>
  <si>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</si>
  <si>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</si>
  <si>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</si>
  <si>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</si>
  <si>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</si>
  <si>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</si>
  <si>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</si>
  <si>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</si>
  <si>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</si>
  <si>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</si>
  <si>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</si>
  <si>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</si>
  <si>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</si>
  <si>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</si>
  <si>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</si>
  <si>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</si>
  <si>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</si>
  <si>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</si>
  <si>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</si>
  <si>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</si>
  <si>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</si>
  <si>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</si>
  <si>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</si>
  <si>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</si>
  <si>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</si>
  <si>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</si>
  <si>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</si>
  <si>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</si>
  <si>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</si>
  <si>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</si>
  <si>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</si>
  <si>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</si>
  <si>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</si>
  <si>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</si>
  <si>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</si>
  <si>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</si>
  <si>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</si>
  <si>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</si>
  <si>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</si>
  <si>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</si>
  <si>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</si>
  <si>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</si>
  <si>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</si>
  <si>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</si>
  <si>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</si>
  <si>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</si>
  <si>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</si>
  <si>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</si>
  <si>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</si>
  <si>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</si>
  <si>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</si>
  <si>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</si>
  <si>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</si>
  <si>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</si>
  <si>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</si>
  <si>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</si>
  <si>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</si>
  <si>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</si>
  <si>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</si>
  <si>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</si>
  <si>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</si>
  <si>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</si>
  <si>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</si>
  <si>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</si>
  <si>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</si>
  <si>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</si>
  <si>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</si>
  <si>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</si>
  <si>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</si>
  <si>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</si>
  <si>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</si>
  <si>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</si>
  <si>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</si>
  <si>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</si>
  <si>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</si>
  <si>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</si>
  <si>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</si>
  <si>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</si>
  <si>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</si>
  <si>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</si>
  <si>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</si>
  <si>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</si>
  <si>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</si>
  <si>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</si>
  <si>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</si>
  <si>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</si>
  <si>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</si>
  <si>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</si>
  <si>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</si>
  <si>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</si>
  <si>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</si>
  <si>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</si>
  <si>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</si>
  <si>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</si>
  <si>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</si>
  <si>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</si>
  <si>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</si>
  <si>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</si>
  <si>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</si>
  <si>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</si>
  <si>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</si>
  <si>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</si>
  <si>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</si>
  <si>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</si>
  <si>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</si>
  <si>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</si>
  <si>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</si>
  <si>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</si>
  <si>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</si>
  <si>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</si>
  <si>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</si>
  <si>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</si>
  <si>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</si>
  <si>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</si>
  <si>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</si>
  <si>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</si>
  <si>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</si>
  <si>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</si>
  <si>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</si>
  <si>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</si>
  <si>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</si>
  <si>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</si>
  <si>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</si>
  <si>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</si>
  <si>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</si>
  <si>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</si>
  <si>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</si>
  <si>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</si>
  <si>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</si>
  <si>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</si>
  <si>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</si>
  <si>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</si>
  <si>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</si>
  <si>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</si>
  <si>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</si>
  <si>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</si>
  <si>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</si>
  <si>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</si>
  <si>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</si>
  <si>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</si>
  <si>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</si>
  <si>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</si>
  <si>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</si>
  <si>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</si>
  <si>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</si>
  <si>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</si>
  <si>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</si>
  <si>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</si>
  <si>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</si>
  <si>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</si>
  <si>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</si>
  <si>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</si>
  <si>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</si>
  <si>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</si>
  <si>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</si>
  <si>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</si>
  <si>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</si>
  <si>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</si>
  <si>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</si>
  <si>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</si>
  <si>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</si>
  <si>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</si>
  <si>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</si>
  <si>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</si>
  <si>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</si>
  <si>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</si>
  <si>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</si>
  <si>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</si>
  <si>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</si>
  <si>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</si>
  <si>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</si>
  <si>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</si>
  <si>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</si>
  <si>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</si>
  <si>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</si>
  <si>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</si>
  <si>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</si>
  <si>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</si>
  <si>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</si>
  <si>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</si>
  <si>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</si>
  <si>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</si>
  <si>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</si>
  <si>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</si>
  <si>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</si>
  <si>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</si>
  <si>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</si>
  <si>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</si>
  <si>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</si>
  <si>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</si>
  <si>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</si>
  <si>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</si>
  <si>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</si>
  <si>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</si>
  <si>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</si>
  <si>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</si>
  <si>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</si>
  <si>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</si>
  <si>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</si>
  <si>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</si>
  <si>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</si>
  <si>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</si>
  <si>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</si>
  <si>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</si>
  <si>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</si>
  <si>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</si>
  <si>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</si>
  <si>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</si>
  <si>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</si>
  <si>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</si>
  <si>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</si>
  <si>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</si>
  <si>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</si>
  <si>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</si>
  <si>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</si>
  <si>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</si>
  <si>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</si>
  <si>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</si>
  <si>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</si>
  <si>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</si>
  <si>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</si>
  <si>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</si>
  <si>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</si>
  <si>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</si>
  <si>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</si>
  <si>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</si>
  <si>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</si>
  <si>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</si>
  <si>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</si>
  <si>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</si>
  <si>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</si>
  <si>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</si>
  <si>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</si>
  <si>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</si>
  <si>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</si>
  <si>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</si>
  <si>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</si>
  <si>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</si>
  <si>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</si>
  <si>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</si>
  <si>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</si>
  <si>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</si>
  <si>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</si>
  <si>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</si>
  <si>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</si>
  <si>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</si>
  <si>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</si>
  <si>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</si>
  <si>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</si>
  <si>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</si>
  <si>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</si>
  <si>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</si>
  <si>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</si>
  <si>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</si>
  <si>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</si>
  <si>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</si>
  <si>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</si>
  <si>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</si>
  <si>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</si>
  <si>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</si>
  <si>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</si>
  <si>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</si>
  <si>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</si>
  <si>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</si>
  <si>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</si>
  <si>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</si>
  <si>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</si>
  <si>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</si>
  <si>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</si>
  <si>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</si>
  <si>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</si>
  <si>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</si>
  <si>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</si>
  <si>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</si>
  <si>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</si>
  <si>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</si>
  <si>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</si>
  <si>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</si>
  <si>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</si>
  <si>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</si>
  <si>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</si>
  <si>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</si>
  <si>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</si>
  <si>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</si>
  <si>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</si>
  <si>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</si>
  <si>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</si>
  <si>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</si>
  <si>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</si>
  <si>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</si>
  <si>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</si>
  <si>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</si>
  <si>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</si>
  <si>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</si>
  <si>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</si>
  <si>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</si>
  <si>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</si>
  <si>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</si>
  <si>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</si>
  <si>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</si>
  <si>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</si>
  <si>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</si>
  <si>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</si>
  <si>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</si>
  <si>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</si>
  <si>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</si>
  <si>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</si>
  <si>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</si>
  <si>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</si>
  <si>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</si>
  <si>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</si>
  <si>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</si>
  <si>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</si>
  <si>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</si>
  <si>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</si>
  <si>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</si>
  <si>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</si>
  <si>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</si>
  <si>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</si>
  <si>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</si>
  <si>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</si>
  <si>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</si>
  <si>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</si>
  <si>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</si>
  <si>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</si>
  <si>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</si>
  <si>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</si>
  <si>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</si>
  <si>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</si>
  <si>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</si>
  <si>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</si>
  <si>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</si>
  <si>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</si>
  <si>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</si>
  <si>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</si>
  <si>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</si>
  <si>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</si>
  <si>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</si>
  <si>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</si>
  <si>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</si>
  <si>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</si>
  <si>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</si>
  <si>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</si>
  <si>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</si>
  <si>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</si>
  <si>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</si>
  <si>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</si>
  <si>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</si>
  <si>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</si>
  <si>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</si>
  <si>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</si>
  <si>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</si>
  <si>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</si>
  <si>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</si>
  <si>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</si>
  <si>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</si>
  <si>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</si>
  <si>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</si>
  <si>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</si>
  <si>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</si>
  <si>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</si>
  <si>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</si>
  <si>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</si>
  <si>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</si>
  <si>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</si>
  <si>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</si>
  <si>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</si>
  <si>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</si>
  <si>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</si>
  <si>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</si>
  <si>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</si>
  <si>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</si>
  <si>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</si>
  <si>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</si>
  <si>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</si>
  <si>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</si>
  <si>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</si>
  <si>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</si>
  <si>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</si>
  <si>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</si>
  <si>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</si>
  <si>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</si>
  <si>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</si>
  <si>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</si>
  <si>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</si>
  <si>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</si>
  <si>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</si>
  <si>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</si>
  <si>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</si>
  <si>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</si>
  <si>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</si>
  <si>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</si>
  <si>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</si>
  <si>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</si>
  <si>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</si>
  <si>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</si>
  <si>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</si>
  <si>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</si>
  <si>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</si>
  <si>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</si>
  <si>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</si>
  <si>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</si>
  <si>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</si>
  <si>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</si>
  <si>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</si>
  <si>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</si>
  <si>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</si>
  <si>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</si>
  <si>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</si>
  <si>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</si>
  <si>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</si>
  <si>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</si>
  <si>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</si>
  <si>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</si>
  <si>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</si>
  <si>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</si>
  <si>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</si>
  <si>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</si>
  <si>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</si>
  <si>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</si>
  <si>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</si>
  <si>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</si>
  <si>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</si>
  <si>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</si>
  <si>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</si>
  <si>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</si>
  <si>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</si>
  <si>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</si>
  <si>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</si>
  <si>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</si>
  <si>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</si>
  <si>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</si>
  <si>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</si>
  <si>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</si>
  <si>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</si>
  <si>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</si>
  <si>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</si>
  <si>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</si>
  <si>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</si>
  <si>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</si>
  <si>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</si>
  <si>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</si>
  <si>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</si>
  <si>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</si>
  <si>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</si>
  <si>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</si>
  <si>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</si>
  <si>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</si>
  <si>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</si>
  <si>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</si>
  <si>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</si>
  <si>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</si>
  <si>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</si>
  <si>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</si>
  <si>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</si>
  <si>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</si>
  <si>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</si>
  <si>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</si>
  <si>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</si>
  <si>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</si>
  <si>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</si>
  <si>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</si>
  <si>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</si>
  <si>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</si>
  <si>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</si>
  <si>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</si>
  <si>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</si>
  <si>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</si>
  <si>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</si>
  <si>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</si>
  <si>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</si>
  <si>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</si>
  <si>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</si>
  <si>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</si>
  <si>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</si>
  <si>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</si>
  <si>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</si>
  <si>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</si>
  <si>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</si>
  <si>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</si>
  <si>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</si>
  <si>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</si>
  <si>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</si>
  <si>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</si>
  <si>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</si>
  <si>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</si>
  <si>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</si>
  <si>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</si>
  <si>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</si>
  <si>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</si>
  <si>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</si>
  <si>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</si>
  <si>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</si>
  <si>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</si>
  <si>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</si>
  <si>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</si>
  <si>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</si>
  <si>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</si>
  <si>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</si>
  <si>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</si>
  <si>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</si>
  <si>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</si>
  <si>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</si>
  <si>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</si>
  <si>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</si>
  <si>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</si>
  <si>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</si>
  <si>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</si>
  <si>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</si>
  <si>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</si>
  <si>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</si>
  <si>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</si>
  <si>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</si>
  <si>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</si>
  <si>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</si>
  <si>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</si>
  <si>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</si>
  <si>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</si>
  <si>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</si>
  <si>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</si>
  <si>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</si>
  <si>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</si>
  <si>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</si>
  <si>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</si>
  <si>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</si>
  <si>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</si>
  <si>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</si>
  <si>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</si>
  <si>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</si>
  <si>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</si>
  <si>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</si>
  <si>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</si>
  <si>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</si>
  <si>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</si>
  <si>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</si>
  <si>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</si>
  <si>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</si>
  <si>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</si>
  <si>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</si>
  <si>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</si>
  <si>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</si>
  <si>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</si>
  <si>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</si>
  <si>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</si>
  <si>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</si>
  <si>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</si>
  <si>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</si>
  <si>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</si>
  <si>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</si>
  <si>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</si>
  <si>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</si>
  <si>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</si>
  <si>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</si>
  <si>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</si>
  <si>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</si>
  <si>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</si>
  <si>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</si>
  <si>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</si>
  <si>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</si>
  <si>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</si>
  <si>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</si>
  <si>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</si>
  <si>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</si>
  <si>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</si>
  <si>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</si>
  <si>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</si>
  <si>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</si>
  <si>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</si>
  <si>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</si>
  <si>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</si>
  <si>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</si>
  <si>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</si>
  <si>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</si>
  <si>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</si>
  <si>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</si>
  <si>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</si>
  <si>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</si>
  <si>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</si>
  <si>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</si>
  <si>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</si>
  <si>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</si>
  <si>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</si>
  <si>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</si>
  <si>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</si>
  <si>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</si>
  <si>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</si>
  <si>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</si>
  <si>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</si>
  <si>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</si>
  <si>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</si>
  <si>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</si>
  <si>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</si>
  <si>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</si>
  <si>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</si>
  <si>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</si>
  <si>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</si>
  <si>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</si>
  <si>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</si>
  <si>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</si>
  <si>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</si>
  <si>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</si>
  <si>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</si>
  <si>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</si>
  <si>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</si>
  <si>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</si>
  <si>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</si>
  <si>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</si>
  <si>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</si>
  <si>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</si>
  <si>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</si>
  <si>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</si>
  <si>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</si>
  <si>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</si>
  <si>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</si>
  <si>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</si>
  <si>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</si>
  <si>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</si>
  <si>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</si>
  <si>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</si>
  <si>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</si>
  <si>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</si>
  <si>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</si>
  <si>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</si>
  <si>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</si>
  <si>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</si>
  <si>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</si>
  <si>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</si>
  <si>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</si>
  <si>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</si>
  <si>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</si>
  <si>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</si>
  <si>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</si>
  <si>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</si>
  <si>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</si>
  <si>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</si>
  <si>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</si>
  <si>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</si>
  <si>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</si>
  <si>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</si>
  <si>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</si>
  <si>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</si>
  <si>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</si>
  <si>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</si>
  <si>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</si>
  <si>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</si>
  <si>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</si>
  <si>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</si>
  <si>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</si>
  <si>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</si>
  <si>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</si>
  <si>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</si>
  <si>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</si>
  <si>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</si>
  <si>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</si>
  <si>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</si>
  <si>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</si>
  <si>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</si>
  <si>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</si>
  <si>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</si>
  <si>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</si>
  <si>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</si>
  <si>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</si>
  <si>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</si>
  <si>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</si>
  <si>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</si>
  <si>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</si>
  <si>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</si>
  <si>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</si>
  <si>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</si>
  <si>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</si>
  <si>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</si>
  <si>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</si>
  <si>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</si>
  <si>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</si>
  <si>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</si>
  <si>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</si>
  <si>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</si>
  <si>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</si>
  <si>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</si>
  <si>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</si>
  <si>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</si>
  <si>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</si>
  <si>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</si>
  <si>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</si>
  <si>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</si>
  <si>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</si>
  <si>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</si>
  <si>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</si>
  <si>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</si>
  <si>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</si>
  <si>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</si>
  <si>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</si>
  <si>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</si>
  <si>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</si>
  <si>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</si>
  <si>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</si>
  <si>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</si>
  <si>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</si>
  <si>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</si>
  <si>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</si>
  <si>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</si>
  <si>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</si>
  <si>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</si>
  <si>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</si>
  <si>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</si>
  <si>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</si>
  <si>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</si>
  <si>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</si>
  <si>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</si>
  <si>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</si>
  <si>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</si>
  <si>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</si>
  <si>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</si>
  <si>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</si>
  <si>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</si>
  <si>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</si>
  <si>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</si>
  <si>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</si>
  <si>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</si>
  <si>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</si>
  <si>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</si>
  <si>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</si>
  <si>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</si>
  <si>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</si>
  <si>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</si>
  <si>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</si>
  <si>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</si>
  <si>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</si>
  <si>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</si>
  <si>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</si>
  <si>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</si>
  <si>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</si>
  <si>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</si>
  <si>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</si>
  <si>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</si>
  <si>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</si>
  <si>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</si>
  <si>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</si>
  <si>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</si>
  <si>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</si>
  <si>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</si>
  <si>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</si>
  <si>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</si>
  <si>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</si>
  <si>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</si>
  <si>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</si>
  <si>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</si>
  <si>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</si>
  <si>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</si>
  <si>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</si>
  <si>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</si>
  <si>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</si>
  <si>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</si>
  <si>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</si>
  <si>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</si>
  <si>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</si>
  <si>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</si>
  <si>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</si>
  <si>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</si>
  <si>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</si>
  <si>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</si>
  <si>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</si>
  <si>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</si>
  <si>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</si>
  <si>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</si>
  <si>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</si>
  <si>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</si>
  <si>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</si>
  <si>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</si>
  <si>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</si>
  <si>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</si>
  <si>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</si>
  <si>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</si>
  <si>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</si>
  <si>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</si>
  <si>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</si>
  <si>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</si>
  <si>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</si>
  <si>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</si>
  <si>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</si>
  <si>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</si>
  <si>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</si>
  <si>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</si>
  <si>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</si>
  <si>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</si>
  <si>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</si>
  <si>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</si>
  <si>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</si>
  <si>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</si>
  <si>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</si>
  <si>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</si>
  <si>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</si>
  <si>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</si>
  <si>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</si>
  <si>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</si>
  <si>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</si>
  <si>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</si>
  <si>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</si>
  <si>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</si>
  <si>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</si>
  <si>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</si>
  <si>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</si>
  <si>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</si>
  <si>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</si>
  <si>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</si>
  <si>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</si>
  <si>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</si>
  <si>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</si>
  <si>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</si>
  <si>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</si>
  <si>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</si>
  <si>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</si>
  <si>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</si>
  <si>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</si>
  <si>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</si>
  <si>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</si>
  <si>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</si>
  <si>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</si>
  <si>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</si>
  <si>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</si>
  <si>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</si>
  <si>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</si>
  <si>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</si>
  <si>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</si>
  <si>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</si>
  <si>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</si>
  <si>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</si>
  <si>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</si>
  <si>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</si>
  <si>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</si>
  <si>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</si>
  <si>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</si>
  <si>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</si>
  <si>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</si>
  <si>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</si>
  <si>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</si>
  <si>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</si>
  <si>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</si>
  <si>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</si>
  <si>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</si>
  <si>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</si>
  <si>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</si>
  <si>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</si>
  <si>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</si>
  <si>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</si>
  <si>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</si>
  <si>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</si>
  <si>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</si>
  <si>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</si>
  <si>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</si>
  <si>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</si>
  <si>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</si>
  <si>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</si>
  <si>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</si>
  <si>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</si>
  <si>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</si>
  <si>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</si>
  <si>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</si>
  <si>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</si>
  <si>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</si>
  <si>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</si>
  <si>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</si>
  <si>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</si>
  <si>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</si>
  <si>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</si>
  <si>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</si>
  <si>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</si>
  <si>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</si>
  <si>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</si>
  <si>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</si>
  <si>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</si>
  <si>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</si>
  <si>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</si>
  <si>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</si>
  <si>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</si>
  <si>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</si>
  <si>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</si>
  <si>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</si>
  <si>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</si>
  <si>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</si>
  <si>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</si>
  <si>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</si>
  <si>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</si>
  <si>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</si>
  <si>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</si>
  <si>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</si>
  <si>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</si>
  <si>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</si>
  <si>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</si>
  <si>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</si>
  <si>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</si>
  <si>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</si>
  <si>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</si>
  <si>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</si>
  <si>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</si>
  <si>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</si>
  <si>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</si>
  <si>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</si>
  <si>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</si>
  <si>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</si>
  <si>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</si>
  <si>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</si>
  <si>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</si>
  <si>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</si>
  <si>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</si>
  <si>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</si>
  <si>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</si>
  <si>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</si>
  <si>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</si>
  <si>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</si>
  <si>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</si>
  <si>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</si>
  <si>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</si>
  <si>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</si>
  <si>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</si>
  <si>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</si>
  <si>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</si>
  <si>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</si>
  <si>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</si>
  <si>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</si>
  <si>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</si>
  <si>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</si>
  <si>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</si>
  <si>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</si>
  <si>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</si>
  <si>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</si>
  <si>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</si>
  <si>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</si>
  <si>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</si>
  <si>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</si>
  <si>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</si>
  <si>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</si>
  <si>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</si>
  <si>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</si>
  <si>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</si>
  <si>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</si>
  <si>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</si>
  <si>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</si>
  <si>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</si>
  <si>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</si>
  <si>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</si>
  <si>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</si>
  <si>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</si>
  <si>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</si>
  <si>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</si>
  <si>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</si>
  <si>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</si>
  <si>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</si>
  <si>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</si>
  <si>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</si>
  <si>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</si>
  <si>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</si>
  <si>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</si>
  <si>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</si>
  <si>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</si>
  <si>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</si>
  <si>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</si>
  <si>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</si>
  <si>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</si>
  <si>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</si>
  <si>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</si>
  <si>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</si>
  <si>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</si>
  <si>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</si>
  <si>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</si>
  <si>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</si>
  <si>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</si>
  <si>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</si>
  <si>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</si>
  <si>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</si>
  <si>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</si>
  <si>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</si>
  <si>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</si>
  <si>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</si>
  <si>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</si>
  <si>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</si>
  <si>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</si>
  <si>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</si>
  <si>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</si>
  <si>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</si>
  <si>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</si>
  <si>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</si>
  <si>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</si>
  <si>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</si>
  <si>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</si>
  <si>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</si>
  <si>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</si>
  <si>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</si>
  <si>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</si>
  <si>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</si>
  <si>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</si>
  <si>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</si>
  <si>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</si>
  <si>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</si>
  <si>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</si>
  <si>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</si>
  <si>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</si>
  <si>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</si>
  <si>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</si>
  <si>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</si>
  <si>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</si>
  <si>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</si>
  <si>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</si>
  <si>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</si>
  <si>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</si>
  <si>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</si>
  <si>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</si>
  <si>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</si>
  <si>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</si>
  <si>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</si>
  <si>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</si>
  <si>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</si>
  <si>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</si>
  <si>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</si>
  <si>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</si>
  <si>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</si>
  <si>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</si>
  <si>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</si>
  <si>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</si>
  <si>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</si>
  <si>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</si>
  <si>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</si>
  <si>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</si>
  <si>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</si>
  <si>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</si>
  <si>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</si>
  <si>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</si>
  <si>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</si>
  <si>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</si>
  <si>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</si>
  <si>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</si>
  <si>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</si>
  <si>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</si>
  <si>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</si>
  <si>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</si>
  <si>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</si>
  <si>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</si>
  <si>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</si>
  <si>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</si>
  <si>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</si>
  <si>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</si>
  <si>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</si>
  <si>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</si>
  <si>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</si>
  <si>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</si>
  <si>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</si>
  <si>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</si>
  <si>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</si>
  <si>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</si>
  <si>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</si>
  <si>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</si>
  <si>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</si>
  <si>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</si>
  <si>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</si>
  <si>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</si>
  <si>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</si>
  <si>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</si>
  <si>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</si>
  <si>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</si>
  <si>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</si>
  <si>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</si>
  <si>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</si>
  <si>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</si>
  <si>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</si>
  <si>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</si>
  <si>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</si>
  <si>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</si>
  <si>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</si>
  <si>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</si>
  <si>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</si>
  <si>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</si>
  <si>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</si>
  <si>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</si>
  <si>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</si>
  <si>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</si>
  <si>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</si>
  <si>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</si>
  <si>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</si>
  <si>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</si>
  <si>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</si>
  <si>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</si>
  <si>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</si>
  <si>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</si>
  <si>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</si>
  <si>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</si>
  <si>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</si>
  <si>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</si>
  <si>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</si>
  <si>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</si>
  <si>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</si>
  <si>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</si>
  <si>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</si>
  <si>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</si>
  <si>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</si>
  <si>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</si>
  <si>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</si>
  <si>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</si>
  <si>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</si>
  <si>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</si>
  <si>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</si>
  <si>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</si>
  <si>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</si>
  <si>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</si>
  <si>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</si>
  <si>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</si>
  <si>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</si>
  <si>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</si>
  <si>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</si>
  <si>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</si>
  <si>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</si>
  <si>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</si>
  <si>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</si>
  <si>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</si>
  <si>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</si>
  <si>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</si>
  <si>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</si>
  <si>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</si>
  <si>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</si>
  <si>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</si>
  <si>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</si>
  <si>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</si>
  <si>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</si>
  <si>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</si>
  <si>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</si>
  <si>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</si>
  <si>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</si>
  <si>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</si>
  <si>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</si>
  <si>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</si>
  <si>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</si>
  <si>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</si>
  <si>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</si>
  <si>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</si>
  <si>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</si>
  <si>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</si>
  <si>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</si>
  <si>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</si>
  <si>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</si>
  <si>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</si>
  <si>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</si>
  <si>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</si>
  <si>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</si>
  <si>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</si>
  <si>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</si>
  <si>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</si>
  <si>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</si>
  <si>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</si>
  <si>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</si>
  <si>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</si>
  <si>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</si>
  <si>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</si>
  <si>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</si>
  <si>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</si>
  <si>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</si>
  <si>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</si>
  <si>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</si>
  <si>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</si>
  <si>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</si>
  <si>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</si>
  <si>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</si>
  <si>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</si>
  <si>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</si>
  <si>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</si>
  <si>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</si>
  <si>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</si>
  <si>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</si>
  <si>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</si>
  <si>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</si>
  <si>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</si>
  <si>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</si>
  <si>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</si>
  <si>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</si>
  <si>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</si>
  <si>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</si>
  <si>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</si>
  <si>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</si>
  <si>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</si>
  <si>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</si>
  <si>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</si>
  <si>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</si>
  <si>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</si>
  <si>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</si>
  <si>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</si>
  <si>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</si>
  <si>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</si>
  <si>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</si>
  <si>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</si>
  <si>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</si>
  <si>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</si>
  <si>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</si>
  <si>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</si>
  <si>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</si>
  <si>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</si>
  <si>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</si>
  <si>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</si>
  <si>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</si>
  <si>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</si>
  <si>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</si>
  <si>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</si>
  <si>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</si>
  <si>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</si>
  <si>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</si>
  <si>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</si>
  <si>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</si>
  <si>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</si>
  <si>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</si>
  <si>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</si>
  <si>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</si>
  <si>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</si>
  <si>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</si>
  <si>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</si>
  <si>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</si>
  <si>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</si>
  <si>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</si>
  <si>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</si>
  <si>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</si>
  <si>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</si>
  <si>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</si>
  <si>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</si>
  <si>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</si>
  <si>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</si>
  <si>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</si>
  <si>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</si>
  <si>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</si>
  <si>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</si>
  <si>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</si>
  <si>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</si>
  <si>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</si>
  <si>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</si>
  <si>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</si>
  <si>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</si>
  <si>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</si>
  <si>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</si>
  <si>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</si>
  <si>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</si>
  <si>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</si>
  <si>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</si>
  <si>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</si>
  <si>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</si>
  <si>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</si>
  <si>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</si>
  <si>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</si>
  <si>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</si>
  <si>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</si>
  <si>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</si>
  <si>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</si>
  <si>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</si>
  <si>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</si>
  <si>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</si>
  <si>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</si>
  <si>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</si>
  <si>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</si>
  <si>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</si>
  <si>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</si>
  <si>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</si>
  <si>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</si>
  <si>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</si>
  <si>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</si>
  <si>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</si>
  <si>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</si>
  <si>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</si>
  <si>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</si>
  <si>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</si>
  <si>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</si>
  <si>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</si>
  <si>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</si>
  <si>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</si>
  <si>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</si>
  <si>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</si>
  <si>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</si>
  <si>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</si>
  <si>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</si>
  <si>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</si>
  <si>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</si>
  <si>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</si>
  <si>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</si>
  <si>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</si>
  <si>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</si>
  <si>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</si>
  <si>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</si>
  <si>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</si>
  <si>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</si>
  <si>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</si>
  <si>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</si>
  <si>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</si>
  <si>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</si>
  <si>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</si>
  <si>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</si>
  <si>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</si>
  <si>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</si>
  <si>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</si>
  <si>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</si>
  <si>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</si>
  <si>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</si>
  <si>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</si>
  <si>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</si>
  <si>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</si>
  <si>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</si>
  <si>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</si>
  <si>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</si>
  <si>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</si>
  <si>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</si>
  <si>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</si>
  <si>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</si>
  <si>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</si>
  <si>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</si>
  <si>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</si>
  <si>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</si>
  <si>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</si>
  <si>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</si>
  <si>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</si>
  <si>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</si>
  <si>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</si>
  <si>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</si>
  <si>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</si>
  <si>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</si>
  <si>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</si>
  <si>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</si>
  <si>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</si>
  <si>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</si>
  <si>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</si>
  <si>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</si>
  <si>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</si>
  <si>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</si>
  <si>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</si>
  <si>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</si>
  <si>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</si>
  <si>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</si>
  <si>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</si>
  <si>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</si>
  <si>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</si>
  <si>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</si>
  <si>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</si>
  <si>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</si>
  <si>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</si>
  <si>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</si>
  <si>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</si>
  <si>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</si>
  <si>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</si>
  <si>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</si>
  <si>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</si>
  <si>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</si>
  <si>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</si>
  <si>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</si>
  <si>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</si>
  <si>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</si>
  <si>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</si>
  <si>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</si>
  <si>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</si>
  <si>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</si>
  <si>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</si>
  <si>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</si>
  <si>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</si>
  <si>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</si>
  <si>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</si>
  <si>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</si>
  <si>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</si>
  <si>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</si>
  <si>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</si>
  <si>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</si>
  <si>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</si>
  <si>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</si>
  <si>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</si>
  <si>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</si>
  <si>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</si>
  <si>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</si>
  <si>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</si>
  <si>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</si>
  <si>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</si>
  <si>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</si>
  <si>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</si>
  <si>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</si>
  <si>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</si>
  <si>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</si>
  <si>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</si>
  <si>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</si>
  <si>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</si>
  <si>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</si>
  <si>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</si>
  <si>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</si>
  <si>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</si>
  <si>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</si>
  <si>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</si>
  <si>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</si>
  <si>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</si>
  <si>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</si>
  <si>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</si>
  <si>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</si>
  <si>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</si>
  <si>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</si>
  <si>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</si>
  <si>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</si>
  <si>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</si>
  <si>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</si>
  <si>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</si>
  <si>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</si>
  <si>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</si>
  <si>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</si>
  <si>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</si>
  <si>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</si>
  <si>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</si>
  <si>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</si>
  <si>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</si>
  <si>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</si>
  <si>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</si>
  <si>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</si>
  <si>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</si>
  <si>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</si>
  <si>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</si>
  <si>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</si>
  <si>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</si>
  <si>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</si>
  <si>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</si>
  <si>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</si>
  <si>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</si>
  <si>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</si>
  <si>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</si>
  <si>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</si>
  <si>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</si>
  <si>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</si>
  <si>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</si>
  <si>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</si>
  <si>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</si>
  <si>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</si>
  <si>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</si>
  <si>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</si>
  <si>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</si>
  <si>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</si>
  <si>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</si>
  <si>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</si>
  <si>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</si>
  <si>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</si>
  <si>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</si>
  <si>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</si>
  <si>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</si>
  <si>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</si>
  <si>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</si>
  <si>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</si>
  <si>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</si>
  <si>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</si>
  <si>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</si>
  <si>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</si>
  <si>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</si>
  <si>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</si>
  <si>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</si>
  <si>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</si>
  <si>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</si>
  <si>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</si>
  <si>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</si>
  <si>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</si>
  <si>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</si>
  <si>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</si>
  <si>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</si>
  <si>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</si>
  <si>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</si>
  <si>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</si>
  <si>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</si>
  <si>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</si>
  <si>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</si>
  <si>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</si>
  <si>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</si>
  <si>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</si>
  <si>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</si>
  <si>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</si>
  <si>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</si>
  <si>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</si>
  <si>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</si>
  <si>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</si>
  <si>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</si>
  <si>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</si>
  <si>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</si>
  <si>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</si>
  <si>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</si>
  <si>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</si>
  <si>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</si>
  <si>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</si>
  <si>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</si>
  <si>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</si>
  <si>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</si>
  <si>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</si>
  <si>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</si>
  <si>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</si>
  <si>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</si>
  <si>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</si>
  <si>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</si>
  <si>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</si>
  <si>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</si>
  <si>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</si>
  <si>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</si>
  <si>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</si>
  <si>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</si>
  <si>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</si>
  <si>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</si>
  <si>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</si>
  <si>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</si>
  <si>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</si>
  <si>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</si>
  <si>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</si>
  <si>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</si>
  <si>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</si>
  <si>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</si>
  <si>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</si>
  <si>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</si>
  <si>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</si>
  <si>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</si>
  <si>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</si>
  <si>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</si>
  <si>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</si>
  <si>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</si>
  <si>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</si>
  <si>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</si>
  <si>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</si>
  <si>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</si>
  <si>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</si>
  <si>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</si>
  <si>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</si>
  <si>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</si>
  <si>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</si>
  <si>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</si>
  <si>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</si>
  <si>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</si>
  <si>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</si>
  <si>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</si>
  <si>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</si>
  <si>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</si>
  <si>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</si>
  <si>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</si>
  <si>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</si>
  <si>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</si>
  <si>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</si>
  <si>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</si>
  <si>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</si>
  <si>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</si>
  <si>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</si>
  <si>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</si>
  <si>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</si>
  <si>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</si>
  <si>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Osnovna škola Ivana Brnjika Slovaka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</si>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</sst>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938041.42999999993</v>
      </c>
      <c r="D2" s="7">
        <f>'PR-RAS'!E6</f>
        <v>997360.89</v>
      </c>
      <c r="E2" s="7">
        <v>0</v>
      </c>
      <c r="F2" s="7">
        <v>0</v>
      </c>
      <c r="G2" s="8">
        <f t="shared" ref="G2:G274" si="0">(B2/1000)*(C2*1+D2*2)</f>
        <v>2932.7632100000001</v>
      </c>
      <c r="H2" s="8">
        <f t="shared" ref="H2:H274" si="1">ABS(C2-ROUND(C2,0))+ABS(D2-ROUND(D2,0))</f>
        <v>0.53999999992083758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868571.16999999993</v>
      </c>
      <c r="D45" s="2">
        <f>'PR-RAS'!E49</f>
        <v>898053.20000000007</v>
      </c>
      <c r="E45" s="2">
        <v>0</v>
      </c>
      <c r="F45" s="2">
        <v>0</v>
      </c>
      <c r="G45" s="3">
        <f t="shared" si="0"/>
        <v>117245.81308000001</v>
      </c>
      <c r="H45" s="3">
        <f t="shared" si="1"/>
        <v>0.36999999999534339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868571.16999999993</v>
      </c>
      <c r="D64" s="2">
        <f>'PR-RAS'!E68</f>
        <v>898053.20000000007</v>
      </c>
      <c r="E64" s="2">
        <v>0</v>
      </c>
      <c r="F64" s="2">
        <v>0</v>
      </c>
      <c r="G64" s="3">
        <f t="shared" si="0"/>
        <v>167874.68691000002</v>
      </c>
      <c r="H64" s="3">
        <f t="shared" si="1"/>
        <v>0.36999999999534339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854916.7</v>
      </c>
      <c r="D65" s="2">
        <f>'PR-RAS'!E69</f>
        <v>885680.43</v>
      </c>
      <c r="E65" s="2">
        <v>0</v>
      </c>
      <c r="F65" s="2">
        <v>0</v>
      </c>
      <c r="G65" s="3">
        <f t="shared" si="0"/>
        <v>168081.76384</v>
      </c>
      <c r="H65" s="3">
        <f t="shared" si="1"/>
        <v>0.73000000009778887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13654.47</v>
      </c>
      <c r="D66" s="2">
        <f>'PR-RAS'!E70</f>
        <v>12372.77</v>
      </c>
      <c r="E66" s="2">
        <v>0</v>
      </c>
      <c r="F66" s="2">
        <v>0</v>
      </c>
      <c r="G66" s="3">
        <f t="shared" si="0"/>
        <v>2496.0006500000004</v>
      </c>
      <c r="H66" s="3">
        <f t="shared" si="1"/>
        <v>0.69999999999890861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669.62</v>
      </c>
      <c r="D102" s="2">
        <f>'PR-RAS'!E106</f>
        <v>1136.19</v>
      </c>
      <c r="E102" s="2">
        <v>0</v>
      </c>
      <c r="F102" s="2">
        <v>0</v>
      </c>
      <c r="G102" s="3">
        <f t="shared" si="0"/>
        <v>297.142</v>
      </c>
      <c r="H102" s="3">
        <f t="shared" si="1"/>
        <v>0.57000000000005002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669.62</v>
      </c>
      <c r="D108" s="2">
        <f>'PR-RAS'!E112</f>
        <v>1136.19</v>
      </c>
      <c r="E108" s="2">
        <v>0</v>
      </c>
      <c r="F108" s="2">
        <v>0</v>
      </c>
      <c r="G108" s="3">
        <f t="shared" si="0"/>
        <v>314.79399999999998</v>
      </c>
      <c r="H108" s="3">
        <f t="shared" si="1"/>
        <v>0.57000000000005002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669.62</v>
      </c>
      <c r="D113" s="2">
        <f>'PR-RAS'!E117</f>
        <v>1136.19</v>
      </c>
      <c r="E113" s="2">
        <v>0</v>
      </c>
      <c r="F113" s="2">
        <v>0</v>
      </c>
      <c r="G113" s="3">
        <f t="shared" si="0"/>
        <v>329.50400000000002</v>
      </c>
      <c r="H113" s="3">
        <f t="shared" si="1"/>
        <v>0.57000000000005002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3191.48</v>
      </c>
      <c r="D121" s="2">
        <f>'PR-RAS'!E125</f>
        <v>2689.98</v>
      </c>
      <c r="E121" s="2">
        <v>0</v>
      </c>
      <c r="F121" s="2">
        <v>0</v>
      </c>
      <c r="G121" s="3">
        <f t="shared" si="0"/>
        <v>1028.5727999999999</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2658.48</v>
      </c>
      <c r="D122" s="2">
        <f>'PR-RAS'!E126</f>
        <v>2689.98</v>
      </c>
      <c r="E122" s="2">
        <v>0</v>
      </c>
      <c r="F122" s="2">
        <v>0</v>
      </c>
      <c r="G122" s="3">
        <f t="shared" si="0"/>
        <v>972.65124000000003</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223</v>
      </c>
      <c r="E123" s="2">
        <v>0</v>
      </c>
      <c r="F123" s="2">
        <v>0</v>
      </c>
      <c r="G123" s="3">
        <f t="shared" si="0"/>
        <v>54.411999999999999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2658.48</v>
      </c>
      <c r="D124" s="2">
        <f>'PR-RAS'!E128</f>
        <v>2466.98</v>
      </c>
      <c r="E124" s="2">
        <v>0</v>
      </c>
      <c r="F124" s="2">
        <v>0</v>
      </c>
      <c r="G124" s="3">
        <f t="shared" si="0"/>
        <v>933.87012000000004</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533</v>
      </c>
      <c r="D125" s="2">
        <f>'PR-RAS'!E129</f>
        <v>0</v>
      </c>
      <c r="E125" s="2">
        <v>0</v>
      </c>
      <c r="F125" s="2">
        <v>0</v>
      </c>
      <c r="G125" s="3">
        <f t="shared" si="0"/>
        <v>66.091999999999999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133</v>
      </c>
      <c r="D126" s="2">
        <f>'PR-RAS'!E130</f>
        <v>0</v>
      </c>
      <c r="E126" s="2">
        <v>0</v>
      </c>
      <c r="F126" s="2">
        <v>0</v>
      </c>
      <c r="G126" s="3">
        <f t="shared" si="0"/>
        <v>16.625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400</v>
      </c>
      <c r="D127" s="2">
        <f>'PR-RAS'!E131</f>
        <v>0</v>
      </c>
      <c r="E127" s="2">
        <v>0</v>
      </c>
      <c r="F127" s="2">
        <v>0</v>
      </c>
      <c r="G127" s="3">
        <f t="shared" si="0"/>
        <v>50.4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65609.16</v>
      </c>
      <c r="D130" s="2">
        <f>'PR-RAS'!E134</f>
        <v>95481.52</v>
      </c>
      <c r="E130" s="2">
        <v>0</v>
      </c>
      <c r="F130" s="2">
        <v>0</v>
      </c>
      <c r="G130" s="3">
        <f t="shared" si="0"/>
        <v>33097.813800000004</v>
      </c>
      <c r="H130" s="3">
        <f t="shared" si="1"/>
        <v>0.63999999999941792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65609.16</v>
      </c>
      <c r="D131" s="2">
        <f>'PR-RAS'!E135</f>
        <v>95481.52</v>
      </c>
      <c r="E131" s="2">
        <v>0</v>
      </c>
      <c r="F131" s="2">
        <v>0</v>
      </c>
      <c r="G131" s="3">
        <f t="shared" si="0"/>
        <v>33354.386000000006</v>
      </c>
      <c r="H131" s="3">
        <f t="shared" si="1"/>
        <v>0.63999999999941792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64200.34</v>
      </c>
      <c r="D132" s="2">
        <f>'PR-RAS'!E136</f>
        <v>69856.820000000007</v>
      </c>
      <c r="E132" s="2">
        <v>0</v>
      </c>
      <c r="F132" s="2">
        <v>0</v>
      </c>
      <c r="G132" s="3">
        <f t="shared" si="0"/>
        <v>26712.731380000001</v>
      </c>
      <c r="H132" s="3">
        <f t="shared" si="1"/>
        <v>0.51999999998952262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1408.82</v>
      </c>
      <c r="D133" s="2">
        <f>'PR-RAS'!E137</f>
        <v>25624.7</v>
      </c>
      <c r="E133" s="2">
        <v>0</v>
      </c>
      <c r="F133" s="2">
        <v>0</v>
      </c>
      <c r="G133" s="3">
        <f t="shared" si="0"/>
        <v>6950.8850400000001</v>
      </c>
      <c r="H133" s="3">
        <f t="shared" si="1"/>
        <v>0.47999999999933607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925665.86</v>
      </c>
      <c r="D148" s="2">
        <f>'PR-RAS'!E152</f>
        <v>1033191.9500000001</v>
      </c>
      <c r="E148" s="2">
        <v>0</v>
      </c>
      <c r="F148" s="2">
        <v>0</v>
      </c>
      <c r="G148" s="3">
        <f t="shared" si="0"/>
        <v>439831.31472000002</v>
      </c>
      <c r="H148" s="3">
        <f t="shared" si="1"/>
        <v>0.18999999994412065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788361.3899999999</v>
      </c>
      <c r="D149" s="2">
        <f>'PR-RAS'!E153</f>
        <v>899472.16</v>
      </c>
      <c r="E149" s="2">
        <v>0</v>
      </c>
      <c r="F149" s="2">
        <v>0</v>
      </c>
      <c r="G149" s="3">
        <f t="shared" si="0"/>
        <v>382921.24507999996</v>
      </c>
      <c r="H149" s="3">
        <f t="shared" si="1"/>
        <v>0.54999999993015081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650631.62999999989</v>
      </c>
      <c r="D150" s="2">
        <f>'PR-RAS'!E154</f>
        <v>753935.23</v>
      </c>
      <c r="E150" s="2">
        <v>0</v>
      </c>
      <c r="F150" s="2">
        <v>0</v>
      </c>
      <c r="G150" s="3">
        <f t="shared" si="0"/>
        <v>321616.81140999997</v>
      </c>
      <c r="H150" s="3">
        <f t="shared" si="1"/>
        <v>0.60000000009313226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637241.32999999996</v>
      </c>
      <c r="D151" s="2">
        <f>'PR-RAS'!E155</f>
        <v>735164.45</v>
      </c>
      <c r="E151" s="2">
        <v>0</v>
      </c>
      <c r="F151" s="2">
        <v>0</v>
      </c>
      <c r="G151" s="3">
        <f t="shared" si="0"/>
        <v>316135.53450000001</v>
      </c>
      <c r="H151" s="3">
        <f t="shared" si="1"/>
        <v>0.77999999991152436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2888.95</v>
      </c>
      <c r="D153" s="2">
        <f>'PR-RAS'!E157</f>
        <v>5012.1400000000003</v>
      </c>
      <c r="E153" s="2">
        <v>0</v>
      </c>
      <c r="F153" s="2">
        <v>0</v>
      </c>
      <c r="G153" s="3">
        <f t="shared" si="0"/>
        <v>1962.8109599999998</v>
      </c>
      <c r="H153" s="3">
        <f t="shared" si="1"/>
        <v>0.19000000000050932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10501.35</v>
      </c>
      <c r="D154" s="2">
        <f>'PR-RAS'!E158</f>
        <v>13758.64</v>
      </c>
      <c r="E154" s="2">
        <v>0</v>
      </c>
      <c r="F154" s="2">
        <v>0</v>
      </c>
      <c r="G154" s="3">
        <f t="shared" si="0"/>
        <v>5816.8503899999996</v>
      </c>
      <c r="H154" s="3">
        <f t="shared" si="1"/>
        <v>0.71000000000094587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30482.76</v>
      </c>
      <c r="D155" s="2">
        <f>'PR-RAS'!E159</f>
        <v>22818.63</v>
      </c>
      <c r="E155" s="2">
        <v>0</v>
      </c>
      <c r="F155" s="2">
        <v>0</v>
      </c>
      <c r="G155" s="3">
        <f t="shared" si="0"/>
        <v>11722.48308</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107247</v>
      </c>
      <c r="D156" s="2">
        <f>'PR-RAS'!E160</f>
        <v>122718.3</v>
      </c>
      <c r="E156" s="2">
        <v>0</v>
      </c>
      <c r="F156" s="2">
        <v>0</v>
      </c>
      <c r="G156" s="3">
        <f t="shared" si="0"/>
        <v>54665.957999999999</v>
      </c>
      <c r="H156" s="3">
        <f t="shared" si="1"/>
        <v>0.30000000000291038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107247</v>
      </c>
      <c r="D158" s="2">
        <f>'PR-RAS'!E162</f>
        <v>122718.3</v>
      </c>
      <c r="E158" s="2">
        <v>0</v>
      </c>
      <c r="F158" s="2">
        <v>0</v>
      </c>
      <c r="G158" s="3">
        <f t="shared" si="0"/>
        <v>55371.325199999999</v>
      </c>
      <c r="H158" s="3">
        <f t="shared" si="1"/>
        <v>0.30000000000291038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136617.56</v>
      </c>
      <c r="D160" s="2">
        <f>'PR-RAS'!E164</f>
        <v>133440.74000000002</v>
      </c>
      <c r="E160" s="2">
        <v>0</v>
      </c>
      <c r="F160" s="2">
        <v>0</v>
      </c>
      <c r="G160" s="3">
        <f t="shared" si="0"/>
        <v>64156.347360000007</v>
      </c>
      <c r="H160" s="3">
        <f t="shared" si="1"/>
        <v>0.6999999999825377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45196.639999999999</v>
      </c>
      <c r="D161" s="2">
        <f>'PR-RAS'!E165</f>
        <v>40336.86</v>
      </c>
      <c r="E161" s="2">
        <v>0</v>
      </c>
      <c r="F161" s="2">
        <v>0</v>
      </c>
      <c r="G161" s="3">
        <f t="shared" si="0"/>
        <v>20139.257600000001</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4031.38</v>
      </c>
      <c r="D162" s="2">
        <f>'PR-RAS'!E166</f>
        <v>3442.18</v>
      </c>
      <c r="E162" s="2">
        <v>0</v>
      </c>
      <c r="F162" s="2">
        <v>0</v>
      </c>
      <c r="G162" s="3">
        <f t="shared" si="0"/>
        <v>1757.4341400000001</v>
      </c>
      <c r="H162" s="3">
        <f t="shared" si="1"/>
        <v>0.55999999999994543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40546.51</v>
      </c>
      <c r="D163" s="2">
        <f>'PR-RAS'!E167</f>
        <v>36422.43</v>
      </c>
      <c r="E163" s="2">
        <v>0</v>
      </c>
      <c r="F163" s="2">
        <v>0</v>
      </c>
      <c r="G163" s="3">
        <f t="shared" si="0"/>
        <v>18369.40194</v>
      </c>
      <c r="H163" s="3">
        <f t="shared" si="1"/>
        <v>0.91999999999825377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618.75</v>
      </c>
      <c r="D164" s="2">
        <f>'PR-RAS'!E168</f>
        <v>472.25</v>
      </c>
      <c r="E164" s="2">
        <v>0</v>
      </c>
      <c r="F164" s="2">
        <v>0</v>
      </c>
      <c r="G164" s="3">
        <f t="shared" si="0"/>
        <v>254.80975000000001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60905.59</v>
      </c>
      <c r="D166" s="2">
        <f>'PR-RAS'!E170</f>
        <v>59817.520000000004</v>
      </c>
      <c r="E166" s="2">
        <v>0</v>
      </c>
      <c r="F166" s="2">
        <v>0</v>
      </c>
      <c r="G166" s="3">
        <f t="shared" si="0"/>
        <v>29789.203950000003</v>
      </c>
      <c r="H166" s="3">
        <f t="shared" si="1"/>
        <v>0.88999999999941792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6942.89</v>
      </c>
      <c r="D167" s="2">
        <f>'PR-RAS'!E171</f>
        <v>6874.09</v>
      </c>
      <c r="E167" s="2">
        <v>0</v>
      </c>
      <c r="F167" s="2">
        <v>0</v>
      </c>
      <c r="G167" s="3">
        <f t="shared" si="0"/>
        <v>3434.7176200000004</v>
      </c>
      <c r="H167" s="3">
        <f t="shared" si="1"/>
        <v>0.1999999999998181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35011.31</v>
      </c>
      <c r="D168" s="2">
        <f>'PR-RAS'!E172</f>
        <v>33442.54</v>
      </c>
      <c r="E168" s="2">
        <v>0</v>
      </c>
      <c r="F168" s="2">
        <v>0</v>
      </c>
      <c r="G168" s="3">
        <f t="shared" si="0"/>
        <v>17016.69713</v>
      </c>
      <c r="H168" s="3">
        <f t="shared" si="1"/>
        <v>0.76999999999679858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17515.73</v>
      </c>
      <c r="D169" s="2">
        <f>'PR-RAS'!E173</f>
        <v>18156.25</v>
      </c>
      <c r="E169" s="2">
        <v>0</v>
      </c>
      <c r="F169" s="2">
        <v>0</v>
      </c>
      <c r="G169" s="3">
        <f t="shared" si="0"/>
        <v>9043.14264</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816.66</v>
      </c>
      <c r="D170" s="2">
        <f>'PR-RAS'!E174</f>
        <v>1344.64</v>
      </c>
      <c r="E170" s="2">
        <v>0</v>
      </c>
      <c r="F170" s="2">
        <v>0</v>
      </c>
      <c r="G170" s="3">
        <f t="shared" si="0"/>
        <v>592.50386000000003</v>
      </c>
      <c r="H170" s="3">
        <f t="shared" si="1"/>
        <v>0.69999999999993179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619</v>
      </c>
      <c r="D171" s="2">
        <f>'PR-RAS'!E175</f>
        <v>0</v>
      </c>
      <c r="E171" s="2">
        <v>0</v>
      </c>
      <c r="F171" s="2">
        <v>0</v>
      </c>
      <c r="G171" s="3">
        <f t="shared" si="0"/>
        <v>105.23</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26439.41</v>
      </c>
      <c r="D174" s="2">
        <f>'PR-RAS'!E178</f>
        <v>28572.829999999998</v>
      </c>
      <c r="E174" s="2">
        <v>0</v>
      </c>
      <c r="F174" s="2">
        <v>0</v>
      </c>
      <c r="G174" s="3">
        <f t="shared" si="0"/>
        <v>14460.217109999998</v>
      </c>
      <c r="H174" s="3">
        <f t="shared" si="1"/>
        <v>0.58000000000174623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3580.01</v>
      </c>
      <c r="D175" s="2">
        <f>'PR-RAS'!E179</f>
        <v>2876.92</v>
      </c>
      <c r="E175" s="2">
        <v>0</v>
      </c>
      <c r="F175" s="2">
        <v>0</v>
      </c>
      <c r="G175" s="3">
        <f t="shared" si="0"/>
        <v>1624.0898999999999</v>
      </c>
      <c r="H175" s="3">
        <f t="shared" si="1"/>
        <v>9.0000000000145519E-2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8623.43</v>
      </c>
      <c r="D176" s="2">
        <f>'PR-RAS'!E180</f>
        <v>10196.98</v>
      </c>
      <c r="E176" s="2">
        <v>0</v>
      </c>
      <c r="F176" s="2">
        <v>0</v>
      </c>
      <c r="G176" s="3">
        <f t="shared" si="0"/>
        <v>5078.0432499999997</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5018.9399999999996</v>
      </c>
      <c r="D178" s="2">
        <f>'PR-RAS'!E182</f>
        <v>5279.58</v>
      </c>
      <c r="E178" s="2">
        <v>0</v>
      </c>
      <c r="F178" s="2">
        <v>0</v>
      </c>
      <c r="G178" s="3">
        <f t="shared" si="0"/>
        <v>2757.3236999999995</v>
      </c>
      <c r="H178" s="3">
        <f t="shared" si="1"/>
        <v>0.48000000000047294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1392.13</v>
      </c>
      <c r="D179" s="2">
        <f>'PR-RAS'!E183</f>
        <v>1415.84</v>
      </c>
      <c r="E179" s="2">
        <v>0</v>
      </c>
      <c r="F179" s="2">
        <v>0</v>
      </c>
      <c r="G179" s="3">
        <f t="shared" si="0"/>
        <v>751.83817999999985</v>
      </c>
      <c r="H179" s="3">
        <f t="shared" si="1"/>
        <v>0.29000000000019099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2016.94</v>
      </c>
      <c r="D180" s="2">
        <f>'PR-RAS'!E184</f>
        <v>2226.3000000000002</v>
      </c>
      <c r="E180" s="2">
        <v>0</v>
      </c>
      <c r="F180" s="2">
        <v>0</v>
      </c>
      <c r="G180" s="3">
        <f t="shared" si="0"/>
        <v>1158.0476600000002</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1769.57</v>
      </c>
      <c r="D181" s="2">
        <f>'PR-RAS'!E185</f>
        <v>3066.91</v>
      </c>
      <c r="E181" s="2">
        <v>0</v>
      </c>
      <c r="F181" s="2">
        <v>0</v>
      </c>
      <c r="G181" s="3">
        <f t="shared" si="0"/>
        <v>1422.6101999999998</v>
      </c>
      <c r="H181" s="3">
        <f t="shared" si="1"/>
        <v>0.52000000000020918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3343.75</v>
      </c>
      <c r="D182" s="2">
        <f>'PR-RAS'!E186</f>
        <v>3485</v>
      </c>
      <c r="E182" s="2">
        <v>0</v>
      </c>
      <c r="F182" s="2">
        <v>0</v>
      </c>
      <c r="G182" s="3">
        <f t="shared" si="0"/>
        <v>1866.7887499999999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694.64</v>
      </c>
      <c r="D183" s="2">
        <f>'PR-RAS'!E187</f>
        <v>25.3</v>
      </c>
      <c r="E183" s="2">
        <v>0</v>
      </c>
      <c r="F183" s="2">
        <v>0</v>
      </c>
      <c r="G183" s="3">
        <f t="shared" si="0"/>
        <v>135.63368</v>
      </c>
      <c r="H183" s="3">
        <f t="shared" si="1"/>
        <v>0.66000000000001435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4075.9199999999996</v>
      </c>
      <c r="D190" s="2">
        <f>'PR-RAS'!E194</f>
        <v>4713.53</v>
      </c>
      <c r="E190" s="2">
        <v>0</v>
      </c>
      <c r="F190" s="2">
        <v>0</v>
      </c>
      <c r="G190" s="3">
        <f t="shared" si="0"/>
        <v>2552.06322</v>
      </c>
      <c r="H190" s="3">
        <f t="shared" si="1"/>
        <v>0.55000000000063665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1120.3599999999999</v>
      </c>
      <c r="D193" s="2">
        <f>'PR-RAS'!E197</f>
        <v>533.87</v>
      </c>
      <c r="E193" s="2">
        <v>0</v>
      </c>
      <c r="F193" s="2">
        <v>0</v>
      </c>
      <c r="G193" s="3">
        <f t="shared" si="0"/>
        <v>420.11520000000002</v>
      </c>
      <c r="H193" s="3">
        <f t="shared" si="1"/>
        <v>0.48999999999989541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1989.66</v>
      </c>
      <c r="D195" s="2">
        <f>'PR-RAS'!E199</f>
        <v>2785.83</v>
      </c>
      <c r="E195" s="2">
        <v>0</v>
      </c>
      <c r="F195" s="2">
        <v>0</v>
      </c>
      <c r="G195" s="3">
        <f t="shared" si="0"/>
        <v>1466.89608</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912.81</v>
      </c>
      <c r="D197" s="2">
        <f>'PR-RAS'!E201</f>
        <v>1323.83</v>
      </c>
      <c r="E197" s="2">
        <v>0</v>
      </c>
      <c r="F197" s="2">
        <v>0</v>
      </c>
      <c r="G197" s="3">
        <f t="shared" si="0"/>
        <v>697.85212000000001</v>
      </c>
      <c r="H197" s="3">
        <f t="shared" si="1"/>
        <v>0.36000000000012733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371.90999999999997</v>
      </c>
      <c r="D198" s="2">
        <f>'PR-RAS'!E202</f>
        <v>279.05</v>
      </c>
      <c r="E198" s="2">
        <v>0</v>
      </c>
      <c r="F198" s="2">
        <v>0</v>
      </c>
      <c r="G198" s="3">
        <f t="shared" si="0"/>
        <v>183.21197000000001</v>
      </c>
      <c r="H198" s="3">
        <f t="shared" si="1"/>
        <v>0.1400000000000432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371.90999999999997</v>
      </c>
      <c r="D212" s="2">
        <f>'PR-RAS'!E216</f>
        <v>279.05</v>
      </c>
      <c r="E212" s="2">
        <v>0</v>
      </c>
      <c r="F212" s="2">
        <v>0</v>
      </c>
      <c r="G212" s="3">
        <f t="shared" si="0"/>
        <v>196.23211000000001</v>
      </c>
      <c r="H212" s="3">
        <f t="shared" si="1"/>
        <v>0.1400000000000432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371.9</v>
      </c>
      <c r="D213" s="2">
        <f>'PR-RAS'!E217</f>
        <v>266.74</v>
      </c>
      <c r="E213" s="2">
        <v>0</v>
      </c>
      <c r="F213" s="2">
        <v>0</v>
      </c>
      <c r="G213" s="3">
        <f t="shared" si="0"/>
        <v>191.94056</v>
      </c>
      <c r="H213" s="3">
        <f t="shared" si="1"/>
        <v>0.36000000000001364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0.01</v>
      </c>
      <c r="D215" s="2">
        <f>'PR-RAS'!E219</f>
        <v>12.31</v>
      </c>
      <c r="E215" s="2">
        <v>0</v>
      </c>
      <c r="F215" s="2">
        <v>0</v>
      </c>
      <c r="G215" s="3">
        <f t="shared" si="0"/>
        <v>5.2708200000000005</v>
      </c>
      <c r="H215" s="3">
        <f t="shared" si="1"/>
        <v>0.32000000000000051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315</v>
      </c>
      <c r="D269" s="2">
        <f>'PR-RAS'!E273</f>
        <v>0</v>
      </c>
      <c r="E269" s="2">
        <v>0</v>
      </c>
      <c r="F269" s="2">
        <v>0</v>
      </c>
      <c r="G269" s="3">
        <f t="shared" si="0"/>
        <v>84.42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315</v>
      </c>
      <c r="D270" s="2">
        <f>'PR-RAS'!E274</f>
        <v>0</v>
      </c>
      <c r="E270" s="2">
        <v>0</v>
      </c>
      <c r="F270" s="2">
        <v>0</v>
      </c>
      <c r="G270" s="3">
        <f t="shared" si="0"/>
        <v>84.734999999999999</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315</v>
      </c>
      <c r="D272" s="2">
        <f>'PR-RAS'!E276</f>
        <v>0</v>
      </c>
      <c r="E272" s="2">
        <v>0</v>
      </c>
      <c r="F272" s="2">
        <v>0</v>
      </c>
      <c r="G272" s="3">
        <f t="shared" si="0"/>
        <v>85.365000000000009</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925665.86</v>
      </c>
      <c r="D295" s="2">
        <f>'PR-RAS'!E299</f>
        <v>1033191.9500000001</v>
      </c>
      <c r="E295" s="2">
        <v>0</v>
      </c>
      <c r="F295" s="2">
        <v>0</v>
      </c>
      <c r="G295" s="3">
        <f t="shared" si="12"/>
        <v>879662.62944000005</v>
      </c>
      <c r="H295" s="3">
        <f t="shared" si="13"/>
        <v>0.18999999994412065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12375.569999999949</v>
      </c>
      <c r="D296" s="2">
        <f>'PR-RAS'!E300</f>
        <v>0</v>
      </c>
      <c r="E296" s="2">
        <v>0</v>
      </c>
      <c r="F296" s="2">
        <v>0</v>
      </c>
      <c r="G296" s="3">
        <f t="shared" si="12"/>
        <v>3650.7931499999845</v>
      </c>
      <c r="H296" s="3">
        <f t="shared" si="13"/>
        <v>0.43000000005122274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35831.060000000056</v>
      </c>
      <c r="E297" s="2">
        <v>0</v>
      </c>
      <c r="F297" s="2">
        <v>0</v>
      </c>
      <c r="G297" s="3">
        <f t="shared" si="12"/>
        <v>21211.987520000032</v>
      </c>
      <c r="H297" s="3">
        <f t="shared" si="13"/>
        <v>6.0000000055879354E-2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139280.63</v>
      </c>
      <c r="D298" s="2">
        <f>'PR-RAS'!E302</f>
        <v>138001.73000000001</v>
      </c>
      <c r="E298" s="2">
        <v>0</v>
      </c>
      <c r="F298" s="2">
        <v>0</v>
      </c>
      <c r="G298" s="3">
        <f t="shared" si="12"/>
        <v>123339.37473</v>
      </c>
      <c r="H298" s="3">
        <f t="shared" si="13"/>
        <v>0.63999999998486601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529.14</v>
      </c>
      <c r="D300" s="2">
        <f>'PR-RAS'!E304</f>
        <v>75457.990000000005</v>
      </c>
      <c r="E300" s="2">
        <v>0</v>
      </c>
      <c r="F300" s="2">
        <v>0</v>
      </c>
      <c r="G300" s="3">
        <f t="shared" si="12"/>
        <v>45282.090880000003</v>
      </c>
      <c r="H300" s="3">
        <f t="shared" si="13"/>
        <v>0.14999999999474767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529.14</v>
      </c>
      <c r="D301" s="2">
        <f>'PR-RAS'!E305</f>
        <v>930.96</v>
      </c>
      <c r="E301" s="2">
        <v>0</v>
      </c>
      <c r="F301" s="2">
        <v>0</v>
      </c>
      <c r="G301" s="3">
        <f t="shared" si="12"/>
        <v>717.31799999999998</v>
      </c>
      <c r="H301" s="3">
        <f t="shared" si="13"/>
        <v>0.17999999999994998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16675.53</v>
      </c>
      <c r="D355" s="2">
        <f>'PR-RAS'!E360</f>
        <v>39869.910000000003</v>
      </c>
      <c r="E355" s="2">
        <v>0</v>
      </c>
      <c r="F355" s="2">
        <v>0</v>
      </c>
      <c r="G355" s="3">
        <f t="shared" si="12"/>
        <v>34131.033900000002</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16675.53</v>
      </c>
      <c r="D368" s="2">
        <f>'PR-RAS'!E373</f>
        <v>39869.910000000003</v>
      </c>
      <c r="E368" s="2">
        <v>0</v>
      </c>
      <c r="F368" s="2">
        <v>0</v>
      </c>
      <c r="G368" s="3">
        <f t="shared" si="12"/>
        <v>35384.433450000004</v>
      </c>
      <c r="H368" s="3">
        <f t="shared" si="13"/>
        <v>0.55999999999767169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5149.26</v>
      </c>
      <c r="D374" s="2">
        <f>'PR-RAS'!E379</f>
        <v>27093.88</v>
      </c>
      <c r="E374" s="2">
        <v>0</v>
      </c>
      <c r="F374" s="2">
        <v>0</v>
      </c>
      <c r="G374" s="3">
        <f t="shared" si="12"/>
        <v>22132.708460000002</v>
      </c>
      <c r="H374" s="3">
        <f t="shared" si="13"/>
        <v>0.37999999999919964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2923.3</v>
      </c>
      <c r="D375" s="2">
        <f>'PR-RAS'!E380</f>
        <v>20348.75</v>
      </c>
      <c r="E375" s="2">
        <v>0</v>
      </c>
      <c r="F375" s="2">
        <v>0</v>
      </c>
      <c r="G375" s="3">
        <f t="shared" si="12"/>
        <v>16314.1792</v>
      </c>
      <c r="H375" s="3">
        <f t="shared" si="13"/>
        <v>0.5500000000001819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1001.96</v>
      </c>
      <c r="D380" s="2">
        <f>'PR-RAS'!E385</f>
        <v>160.13</v>
      </c>
      <c r="E380" s="2">
        <v>0</v>
      </c>
      <c r="F380" s="2">
        <v>0</v>
      </c>
      <c r="G380" s="3">
        <f t="shared" si="12"/>
        <v>501.12137999999999</v>
      </c>
      <c r="H380" s="3">
        <f t="shared" si="13"/>
        <v>0.16999999999995907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1224</v>
      </c>
      <c r="D381" s="2">
        <f>'PR-RAS'!E386</f>
        <v>6585</v>
      </c>
      <c r="E381" s="2">
        <v>0</v>
      </c>
      <c r="F381" s="2">
        <v>0</v>
      </c>
      <c r="G381" s="3">
        <f t="shared" si="12"/>
        <v>5469.72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11526.27</v>
      </c>
      <c r="D388" s="2">
        <f>'PR-RAS'!E393</f>
        <v>12776.03</v>
      </c>
      <c r="E388" s="2">
        <v>0</v>
      </c>
      <c r="F388" s="2">
        <v>0</v>
      </c>
      <c r="G388" s="3">
        <f t="shared" si="12"/>
        <v>14349.31371</v>
      </c>
      <c r="H388" s="3">
        <f t="shared" si="13"/>
        <v>0.30000000000109139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11526.27</v>
      </c>
      <c r="D389" s="2">
        <f>'PR-RAS'!E394</f>
        <v>12776.03</v>
      </c>
      <c r="E389" s="2">
        <v>0</v>
      </c>
      <c r="F389" s="2">
        <v>0</v>
      </c>
      <c r="G389" s="3">
        <f t="shared" si="12"/>
        <v>14386.392040000001</v>
      </c>
      <c r="H389" s="3">
        <f t="shared" si="13"/>
        <v>0.30000000000109139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16675.53</v>
      </c>
      <c r="D413" s="2">
        <f>'PR-RAS'!E418</f>
        <v>39869.910000000003</v>
      </c>
      <c r="E413" s="2">
        <v>0</v>
      </c>
      <c r="F413" s="2">
        <v>0</v>
      </c>
      <c r="G413" s="3">
        <f t="shared" si="12"/>
        <v>39723.124199999998</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120594.58</v>
      </c>
      <c r="D415" s="2">
        <f>'PR-RAS'!E420</f>
        <v>123615.64</v>
      </c>
      <c r="E415" s="2">
        <v>0</v>
      </c>
      <c r="F415" s="2">
        <v>0</v>
      </c>
      <c r="G415" s="3">
        <f t="shared" si="12"/>
        <v>152279.90603999997</v>
      </c>
      <c r="H415" s="3">
        <f t="shared" si="13"/>
        <v>0.77999999999883585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938041.42999999993</v>
      </c>
      <c r="D417" s="2">
        <f>'PR-RAS'!E422</f>
        <v>997360.89</v>
      </c>
      <c r="E417" s="2">
        <v>0</v>
      </c>
      <c r="F417" s="2">
        <v>0</v>
      </c>
      <c r="G417" s="3">
        <f t="shared" si="12"/>
        <v>1220029.4953599998</v>
      </c>
      <c r="H417" s="3">
        <f t="shared" si="13"/>
        <v>0.53999999992083758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942341.39</v>
      </c>
      <c r="D418" s="2">
        <f>'PR-RAS'!E423</f>
        <v>1073061.8600000001</v>
      </c>
      <c r="E418" s="2">
        <v>0</v>
      </c>
      <c r="F418" s="2">
        <v>0</v>
      </c>
      <c r="G418" s="3">
        <f t="shared" si="12"/>
        <v>1287889.9508700001</v>
      </c>
      <c r="H418" s="3">
        <f t="shared" si="13"/>
        <v>0.52999999991152436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4299.9600000000792</v>
      </c>
      <c r="D420" s="2">
        <f>'PR-RAS'!E425</f>
        <v>75700.970000000088</v>
      </c>
      <c r="E420" s="2">
        <v>0</v>
      </c>
      <c r="F420" s="2">
        <v>0</v>
      </c>
      <c r="G420" s="3">
        <f t="shared" si="12"/>
        <v>65239.096100000104</v>
      </c>
      <c r="H420" s="3">
        <f t="shared" si="13"/>
        <v>6.9999999832361937E-2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18686.050000000003</v>
      </c>
      <c r="D421" s="2">
        <f>'PR-RAS'!E426</f>
        <v>14386.090000000011</v>
      </c>
      <c r="E421" s="2">
        <v>0</v>
      </c>
      <c r="F421" s="2">
        <v>0</v>
      </c>
      <c r="G421" s="3">
        <f t="shared" si="12"/>
        <v>19932.456600000009</v>
      </c>
      <c r="H421" s="3">
        <f t="shared" si="13"/>
        <v>0.14000000001396984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529.14</v>
      </c>
      <c r="D423" s="2">
        <f>'PR-RAS'!E428</f>
        <v>75457.990000000005</v>
      </c>
      <c r="E423" s="2">
        <v>0</v>
      </c>
      <c r="F423" s="2">
        <v>0</v>
      </c>
      <c r="G423" s="3">
        <f t="shared" si="12"/>
        <v>63909.840640000009</v>
      </c>
      <c r="H423" s="3">
        <f t="shared" si="13"/>
        <v>0.14999999999474767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938041.42999999993</v>
      </c>
      <c r="D637" s="2">
        <f>'PR-RAS'!E643</f>
        <v>997360.89</v>
      </c>
      <c r="E637" s="2">
        <v>0</v>
      </c>
      <c r="F637" s="2">
        <v>0</v>
      </c>
      <c r="G637" s="3">
        <f t="shared" si="14"/>
        <v>1865237.4015599999</v>
      </c>
      <c r="H637" s="3">
        <f t="shared" si="15"/>
        <v>0.53999999992083758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942341.39</v>
      </c>
      <c r="D638" s="2">
        <f>'PR-RAS'!E644</f>
        <v>1073061.8600000001</v>
      </c>
      <c r="E638" s="2">
        <v>0</v>
      </c>
      <c r="F638" s="2">
        <v>0</v>
      </c>
      <c r="G638" s="3">
        <f t="shared" si="14"/>
        <v>1967352.2750700002</v>
      </c>
      <c r="H638" s="3">
        <f t="shared" si="15"/>
        <v>0.52999999991152436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4299.9600000000792</v>
      </c>
      <c r="D640" s="2">
        <f>'PR-RAS'!E646</f>
        <v>75700.970000000088</v>
      </c>
      <c r="E640" s="2">
        <v>0</v>
      </c>
      <c r="F640" s="2">
        <v>0</v>
      </c>
      <c r="G640" s="3">
        <f t="shared" si="14"/>
        <v>99493.51410000016</v>
      </c>
      <c r="H640" s="3">
        <f t="shared" si="15"/>
        <v>6.9999999832361937E-2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18686.050000000003</v>
      </c>
      <c r="D641" s="2">
        <f>'PR-RAS'!E647</f>
        <v>14386.090000000011</v>
      </c>
      <c r="E641" s="2">
        <v>0</v>
      </c>
      <c r="F641" s="2">
        <v>0</v>
      </c>
      <c r="G641" s="3">
        <f t="shared" si="14"/>
        <v>30373.267200000017</v>
      </c>
      <c r="H641" s="3">
        <f t="shared" si="15"/>
        <v>0.14000000001396984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14386.089999999924</v>
      </c>
      <c r="D643" s="2">
        <f>'PR-RAS'!E649</f>
        <v>0</v>
      </c>
      <c r="E643" s="2">
        <v>0</v>
      </c>
      <c r="F643" s="2">
        <v>0</v>
      </c>
      <c r="G643" s="3">
        <f t="shared" si="14"/>
        <v>9235.8697799999518</v>
      </c>
      <c r="H643" s="3">
        <f t="shared" si="15"/>
        <v>8.9999999923747964E-2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61314.880000000077</v>
      </c>
      <c r="E644" s="2">
        <v>0</v>
      </c>
      <c r="F644" s="2">
        <v>0</v>
      </c>
      <c r="G644" s="3">
        <f t="shared" si="14"/>
        <v>78850.935680000097</v>
      </c>
      <c r="H644" s="3">
        <f t="shared" si="15"/>
        <v>0.11999999992258381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58643.27</v>
      </c>
      <c r="D645" s="2">
        <f>'PR-RAS'!E651</f>
        <v>0</v>
      </c>
      <c r="E645" s="2">
        <v>0</v>
      </c>
      <c r="F645" s="2">
        <v>0</v>
      </c>
      <c r="G645" s="3">
        <f t="shared" si="14"/>
        <v>37766.265879999999</v>
      </c>
      <c r="H645" s="3">
        <f t="shared" si="15"/>
        <v>0.26999999999679858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34</v>
      </c>
      <c r="E651" s="2">
        <v>0</v>
      </c>
      <c r="F651" s="2">
        <v>0</v>
      </c>
      <c r="G651" s="3">
        <f t="shared" si="14"/>
        <v>65.650000000000006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35</v>
      </c>
      <c r="E653" s="2">
        <v>0</v>
      </c>
      <c r="F653" s="2">
        <v>0</v>
      </c>
      <c r="G653" s="3">
        <f t="shared" si="14"/>
        <v>67.808000000000007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854716.7</v>
      </c>
      <c r="D676" s="2">
        <f>'PR-RAS'!E683</f>
        <v>883791.43</v>
      </c>
      <c r="E676" s="2">
        <v>0</v>
      </c>
      <c r="F676" s="2">
        <v>0</v>
      </c>
      <c r="G676" s="3">
        <f t="shared" si="14"/>
        <v>1770052.2030000002</v>
      </c>
      <c r="H676" s="3">
        <f t="shared" si="15"/>
        <v>0.73000000009778887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v>
      </c>
      <c r="D677" s="2">
        <f>'PR-RAS'!E684</f>
        <v>1889</v>
      </c>
      <c r="E677" s="2">
        <v>0</v>
      </c>
      <c r="F677" s="2">
        <v>0</v>
      </c>
      <c r="G677" s="3">
        <f t="shared" si="14"/>
        <v>2689.1280000000002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11456.47</v>
      </c>
      <c r="D678" s="2">
        <f>'PR-RAS'!E685</f>
        <v>12372.77</v>
      </c>
      <c r="E678" s="2">
        <v>0</v>
      </c>
      <c r="F678" s="2">
        <v>0</v>
      </c>
      <c r="G678" s="3">
        <f t="shared" si="14"/>
        <v>24508.760770000004</v>
      </c>
      <c r="H678" s="3">
        <f t="shared" si="15"/>
        <v>0.69999999999890861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2198</v>
      </c>
      <c r="D679" s="2">
        <f>'PR-RAS'!E686</f>
        <v>0</v>
      </c>
      <c r="E679" s="2">
        <v>0</v>
      </c>
      <c r="F679" s="2">
        <v>0</v>
      </c>
      <c r="G679" s="3">
        <f t="shared" si="14"/>
        <v>1490.2440000000001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330</v>
      </c>
      <c r="E717" s="2">
        <v>0</v>
      </c>
      <c r="F717" s="2">
        <v>0</v>
      </c>
      <c r="G717" s="3">
        <f t="shared" si="14"/>
        <v>472.56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2017.95</v>
      </c>
      <c r="D725" s="2">
        <f>'PR-RAS'!E732</f>
        <v>2923.73</v>
      </c>
      <c r="E725" s="2">
        <v>0</v>
      </c>
      <c r="F725" s="2">
        <v>0</v>
      </c>
      <c r="G725" s="3">
        <f t="shared" si="14"/>
        <v>5694.5568399999993</v>
      </c>
      <c r="H725" s="3">
        <f t="shared" si="15"/>
        <v>0.31999999999993634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220.72</v>
      </c>
      <c r="D726" s="2">
        <f>'PR-RAS'!E733</f>
        <v>1324.32</v>
      </c>
      <c r="E726" s="2">
        <v>0</v>
      </c>
      <c r="F726" s="2">
        <v>0</v>
      </c>
      <c r="G726" s="3">
        <f t="shared" si="14"/>
        <v>2080.2859999999996</v>
      </c>
      <c r="H726" s="3">
        <f t="shared" si="15"/>
        <v>0.59999999999993747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40546.51</v>
      </c>
      <c r="D727" s="2">
        <f>'PR-RAS'!E734</f>
        <v>36422.43</v>
      </c>
      <c r="E727" s="2">
        <v>0</v>
      </c>
      <c r="F727" s="2">
        <v>0</v>
      </c>
      <c r="G727" s="3">
        <f t="shared" si="14"/>
        <v>82322.134619999997</v>
      </c>
      <c r="H727" s="3">
        <f t="shared" si="15"/>
        <v>0.91999999999825377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1951.24</v>
      </c>
      <c r="D729" s="2">
        <f>'PR-RAS'!E736</f>
        <v>1960</v>
      </c>
      <c r="E729" s="2">
        <v>0</v>
      </c>
      <c r="F729" s="2">
        <v>0</v>
      </c>
      <c r="G729" s="3">
        <f t="shared" si="14"/>
        <v>4274.2627199999997</v>
      </c>
      <c r="H729" s="3">
        <f t="shared" si="15"/>
        <v>0.24000000000000909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49.57</v>
      </c>
      <c r="D731" s="2">
        <f>'PR-RAS'!E738</f>
        <v>1791.66</v>
      </c>
      <c r="E731" s="2">
        <v>0</v>
      </c>
      <c r="F731" s="2">
        <v>0</v>
      </c>
      <c r="G731" s="3">
        <f t="shared" si="14"/>
        <v>2652.0097000000001</v>
      </c>
      <c r="H731" s="3">
        <f t="shared" si="15"/>
        <v>0.76999999999991786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2785.83</v>
      </c>
      <c r="E737" s="2">
        <v>0</v>
      </c>
      <c r="F737" s="2">
        <v>0</v>
      </c>
      <c r="G737" s="3">
        <f t="shared" si="28"/>
        <v>5563.9097599999996</v>
      </c>
      <c r="H737" s="3">
        <f t="shared" si="29"/>
        <v>0.17000000000007276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1077605.8799999997</v>
      </c>
      <c r="D1011" s="7">
        <f>BILANCA!E6</f>
        <v>1102335.6599999997</v>
      </c>
      <c r="E1011" s="7">
        <v>0</v>
      </c>
      <c r="F1011" s="7">
        <v>0</v>
      </c>
      <c r="G1011" s="8">
        <f t="shared" ref="G1011:G1306" si="38">B1011/1000*C1011+B1011/500*D1011</f>
        <v>3282.2771999999991</v>
      </c>
      <c r="H1011" s="8">
        <f t="shared" si="35"/>
        <v>0.46000000066123903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998247.32999999973</v>
      </c>
      <c r="D1012" s="2">
        <f>BILANCA!E7</f>
        <v>1007851.6199999998</v>
      </c>
      <c r="E1012" s="2">
        <v>0</v>
      </c>
      <c r="F1012" s="2">
        <v>0</v>
      </c>
      <c r="G1012" s="3">
        <f t="shared" si="38"/>
        <v>6027.9011399999981</v>
      </c>
      <c r="H1012" s="3">
        <f t="shared" si="35"/>
        <v>0.7099999999627471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36244.75</v>
      </c>
      <c r="D1013" s="2">
        <f>BILANCA!E8</f>
        <v>36244.75</v>
      </c>
      <c r="E1013" s="2">
        <v>0</v>
      </c>
      <c r="F1013" s="2">
        <v>0</v>
      </c>
      <c r="G1013" s="3">
        <f t="shared" si="38"/>
        <v>326.20275000000004</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10562.88</v>
      </c>
      <c r="D1014" s="2">
        <f>BILANCA!E9</f>
        <v>10562.88</v>
      </c>
      <c r="E1014" s="2">
        <v>0</v>
      </c>
      <c r="F1014" s="2">
        <v>0</v>
      </c>
      <c r="G1014" s="3">
        <f t="shared" si="38"/>
        <v>126.75456</v>
      </c>
      <c r="H1014" s="3">
        <f t="shared" si="35"/>
        <v>0.24000000000160071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25681.87</v>
      </c>
      <c r="D1015" s="2">
        <f>BILANCA!E10</f>
        <v>25681.87</v>
      </c>
      <c r="E1015" s="2">
        <v>0</v>
      </c>
      <c r="F1015" s="2">
        <v>0</v>
      </c>
      <c r="G1015" s="3">
        <f t="shared" si="38"/>
        <v>385.22804999999994</v>
      </c>
      <c r="H1015" s="3">
        <f t="shared" si="35"/>
        <v>0.26000000000203727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962002.57999999973</v>
      </c>
      <c r="D1017" s="2">
        <f>BILANCA!E12</f>
        <v>971606.86999999976</v>
      </c>
      <c r="E1017" s="2">
        <v>0</v>
      </c>
      <c r="F1017" s="2">
        <v>0</v>
      </c>
      <c r="G1017" s="3">
        <f t="shared" si="38"/>
        <v>20336.514239999997</v>
      </c>
      <c r="H1017" s="3">
        <f t="shared" si="35"/>
        <v>0.55000000051222742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934688.54999999981</v>
      </c>
      <c r="D1018" s="2">
        <f>BILANCA!E13</f>
        <v>923060.92999999982</v>
      </c>
      <c r="E1018" s="2">
        <v>0</v>
      </c>
      <c r="F1018" s="2">
        <v>0</v>
      </c>
      <c r="G1018" s="3">
        <f t="shared" si="38"/>
        <v>22246.483279999997</v>
      </c>
      <c r="H1018" s="3">
        <f t="shared" si="35"/>
        <v>0.52000000036787242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1245575.1599999999</v>
      </c>
      <c r="D1020" s="2">
        <f>BILANCA!E15</f>
        <v>1245575.1599999999</v>
      </c>
      <c r="E1020" s="2">
        <v>0</v>
      </c>
      <c r="F1020" s="2">
        <v>0</v>
      </c>
      <c r="G1020" s="3">
        <f t="shared" si="38"/>
        <v>37367.254799999995</v>
      </c>
      <c r="H1020" s="3">
        <f t="shared" si="35"/>
        <v>0.31999999983236194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11913.65</v>
      </c>
      <c r="D1022" s="2">
        <f>BILANCA!E17</f>
        <v>11913.65</v>
      </c>
      <c r="E1022" s="2">
        <v>0</v>
      </c>
      <c r="F1022" s="2">
        <v>0</v>
      </c>
      <c r="G1022" s="3">
        <f t="shared" si="38"/>
        <v>428.89139999999998</v>
      </c>
      <c r="H1022" s="3">
        <f t="shared" si="35"/>
        <v>0.7000000000007276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322800.26</v>
      </c>
      <c r="D1023" s="2">
        <f>BILANCA!E18</f>
        <v>334427.88</v>
      </c>
      <c r="E1023" s="2">
        <v>0</v>
      </c>
      <c r="F1023" s="2">
        <v>0</v>
      </c>
      <c r="G1023" s="3">
        <f t="shared" si="38"/>
        <v>12891.528259999999</v>
      </c>
      <c r="H1023" s="3">
        <f t="shared" si="3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25420.690000000002</v>
      </c>
      <c r="D1024" s="2">
        <f>BILANCA!E19</f>
        <v>46777.209999999963</v>
      </c>
      <c r="E1024" s="2">
        <v>0</v>
      </c>
      <c r="F1024" s="2">
        <v>0</v>
      </c>
      <c r="G1024" s="3">
        <f t="shared" si="38"/>
        <v>1665.6515399999989</v>
      </c>
      <c r="H1024" s="3">
        <f t="shared" si="35"/>
        <v>0.51999999996041879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136213.47</v>
      </c>
      <c r="D1025" s="2">
        <f>BILANCA!E20</f>
        <v>156562.22</v>
      </c>
      <c r="E1025" s="2">
        <v>0</v>
      </c>
      <c r="F1025" s="2">
        <v>0</v>
      </c>
      <c r="G1025" s="3">
        <f t="shared" si="38"/>
        <v>6740.0686500000002</v>
      </c>
      <c r="H1025" s="3">
        <f t="shared" si="35"/>
        <v>0.69000000000232831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3300.42</v>
      </c>
      <c r="D1026" s="2">
        <f>BILANCA!E21</f>
        <v>3300.42</v>
      </c>
      <c r="E1026" s="2">
        <v>0</v>
      </c>
      <c r="F1026" s="2">
        <v>0</v>
      </c>
      <c r="G1026" s="3">
        <f t="shared" si="38"/>
        <v>158.42016000000001</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22012.62</v>
      </c>
      <c r="D1027" s="2">
        <f>BILANCA!E22</f>
        <v>22012.62</v>
      </c>
      <c r="E1027" s="2">
        <v>0</v>
      </c>
      <c r="F1027" s="2">
        <v>0</v>
      </c>
      <c r="G1027" s="3">
        <f t="shared" si="38"/>
        <v>1122.6436200000001</v>
      </c>
      <c r="H1027" s="3">
        <f t="shared" si="35"/>
        <v>0.76000000000203727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59294.27</v>
      </c>
      <c r="D1030" s="2">
        <f>BILANCA!E25</f>
        <v>59454.400000000001</v>
      </c>
      <c r="E1030" s="2">
        <v>0</v>
      </c>
      <c r="F1030" s="2">
        <v>0</v>
      </c>
      <c r="G1030" s="3">
        <f t="shared" si="38"/>
        <v>3564.0613999999996</v>
      </c>
      <c r="H1030" s="3">
        <f t="shared" si="35"/>
        <v>0.66999999999825377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31160.44</v>
      </c>
      <c r="D1031" s="2">
        <f>BILANCA!E26</f>
        <v>37745.440000000002</v>
      </c>
      <c r="E1031" s="2">
        <v>0</v>
      </c>
      <c r="F1031" s="2">
        <v>0</v>
      </c>
      <c r="G1031" s="3">
        <f t="shared" si="38"/>
        <v>2239.6777200000001</v>
      </c>
      <c r="H1031" s="3">
        <f t="shared" si="35"/>
        <v>0.88000000000101863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226560.53</v>
      </c>
      <c r="D1033" s="2">
        <f>BILANCA!E28</f>
        <v>232297.89</v>
      </c>
      <c r="E1033" s="2">
        <v>0</v>
      </c>
      <c r="F1033" s="2">
        <v>0</v>
      </c>
      <c r="G1033" s="3">
        <f t="shared" si="38"/>
        <v>15896.595130000002</v>
      </c>
      <c r="H1033" s="3">
        <f t="shared" si="35"/>
        <v>0.57999999998719431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1893.3399999999965</v>
      </c>
      <c r="D1040" s="2">
        <f>BILANCA!E35</f>
        <v>1768.7299999999959</v>
      </c>
      <c r="E1040" s="2">
        <v>0</v>
      </c>
      <c r="F1040" s="2">
        <v>0</v>
      </c>
      <c r="G1040" s="3">
        <f t="shared" si="38"/>
        <v>162.92399999999964</v>
      </c>
      <c r="H1040" s="3">
        <f t="shared" si="35"/>
        <v>0.61000000000058208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77745</v>
      </c>
      <c r="D1041" s="2">
        <f>BILANCA!E36</f>
        <v>90521.03</v>
      </c>
      <c r="E1041" s="2">
        <v>0</v>
      </c>
      <c r="F1041" s="2">
        <v>0</v>
      </c>
      <c r="G1041" s="3">
        <f t="shared" si="38"/>
        <v>8022.3988599999993</v>
      </c>
      <c r="H1041" s="3">
        <f t="shared" si="35"/>
        <v>2.9999999998835847E-2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75851.66</v>
      </c>
      <c r="D1045" s="2">
        <f>BILANCA!E40</f>
        <v>88752.3</v>
      </c>
      <c r="E1045" s="2">
        <v>0</v>
      </c>
      <c r="F1045" s="2">
        <v>0</v>
      </c>
      <c r="G1045" s="3">
        <f t="shared" si="38"/>
        <v>8867.4691000000021</v>
      </c>
      <c r="H1045" s="3">
        <f t="shared" si="35"/>
        <v>0.63999999999941792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25646.48</v>
      </c>
      <c r="D1059" s="2">
        <f>BILANCA!E54</f>
        <v>25646.48</v>
      </c>
      <c r="E1059" s="2">
        <v>0</v>
      </c>
      <c r="F1059" s="2">
        <v>0</v>
      </c>
      <c r="G1059" s="3">
        <f t="shared" si="38"/>
        <v>3770.0325599999996</v>
      </c>
      <c r="H1059" s="3">
        <f t="shared" si="35"/>
        <v>0.95999999999912689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25646.48</v>
      </c>
      <c r="D1060" s="2">
        <f>BILANCA!E55</f>
        <v>25646.48</v>
      </c>
      <c r="E1060" s="2">
        <v>0</v>
      </c>
      <c r="F1060" s="2">
        <v>0</v>
      </c>
      <c r="G1060" s="3">
        <f t="shared" si="38"/>
        <v>3846.9720000000002</v>
      </c>
      <c r="H1060" s="3">
        <f t="shared" si="35"/>
        <v>0.95999999999912689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79358.549999999988</v>
      </c>
      <c r="D1074" s="2">
        <f>BILANCA!E69</f>
        <v>94484.04</v>
      </c>
      <c r="E1074" s="2">
        <v>0</v>
      </c>
      <c r="F1074" s="2">
        <v>0</v>
      </c>
      <c r="G1074" s="3">
        <f t="shared" si="38"/>
        <v>17172.904319999998</v>
      </c>
      <c r="H1074" s="3">
        <f t="shared" si="35"/>
        <v>0.49000000000523869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157.28</v>
      </c>
      <c r="E1087" s="2">
        <v>0</v>
      </c>
      <c r="F1087" s="2">
        <v>0</v>
      </c>
      <c r="G1087" s="3">
        <f t="shared" si="38"/>
        <v>24.221119999999999</v>
      </c>
      <c r="H1087" s="3">
        <f t="shared" si="35"/>
        <v>0.28000000000000114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157.28</v>
      </c>
      <c r="E1092" s="2">
        <v>0</v>
      </c>
      <c r="F1092" s="2">
        <v>0</v>
      </c>
      <c r="G1092" s="3">
        <f t="shared" si="38"/>
        <v>25.79392</v>
      </c>
      <c r="H1092" s="3">
        <f t="shared" si="35"/>
        <v>0.28000000000000114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20715.28</v>
      </c>
      <c r="D1152" s="2">
        <f>BILANCA!E147</f>
        <v>94326.76</v>
      </c>
      <c r="E1152" s="2">
        <v>0</v>
      </c>
      <c r="F1152" s="2">
        <v>0</v>
      </c>
      <c r="G1152" s="3">
        <f t="shared" si="38"/>
        <v>29730.369599999995</v>
      </c>
      <c r="H1152" s="3">
        <f t="shared" si="41"/>
        <v>0.52000000000407454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74527.03</v>
      </c>
      <c r="E1155" s="2">
        <v>0</v>
      </c>
      <c r="F1155" s="2">
        <v>0</v>
      </c>
      <c r="G1155" s="3">
        <f t="shared" si="38"/>
        <v>21612.838699999997</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74527.03</v>
      </c>
      <c r="E1161" s="2">
        <v>0</v>
      </c>
      <c r="F1161" s="2">
        <v>0</v>
      </c>
      <c r="G1161" s="3">
        <f t="shared" si="38"/>
        <v>22507.163059999999</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529.14</v>
      </c>
      <c r="D1166" s="2">
        <f>BILANCA!E161</f>
        <v>930.96</v>
      </c>
      <c r="E1166" s="2">
        <v>0</v>
      </c>
      <c r="F1166" s="2">
        <v>0</v>
      </c>
      <c r="G1166" s="3">
        <f t="shared" si="38"/>
        <v>373.00536</v>
      </c>
      <c r="H1166" s="3">
        <f t="shared" si="41"/>
        <v>0.17999999999994998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20186.14</v>
      </c>
      <c r="D1167" s="2">
        <f>BILANCA!E162</f>
        <v>18868.77</v>
      </c>
      <c r="E1167" s="2">
        <v>0</v>
      </c>
      <c r="F1167" s="2">
        <v>0</v>
      </c>
      <c r="G1167" s="3">
        <f t="shared" si="38"/>
        <v>9094.0177599999988</v>
      </c>
      <c r="H1167" s="3">
        <f t="shared" si="41"/>
        <v>0.36999999999898137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58643.27</v>
      </c>
      <c r="D1176" s="2">
        <f>BILANCA!E171</f>
        <v>0</v>
      </c>
      <c r="E1176" s="2">
        <v>0</v>
      </c>
      <c r="F1176" s="2">
        <v>0</v>
      </c>
      <c r="G1176" s="3">
        <f t="shared" si="38"/>
        <v>9734.7828200000004</v>
      </c>
      <c r="H1176" s="3">
        <f t="shared" si="41"/>
        <v>0.26999999999679858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58643.27</v>
      </c>
      <c r="D1179" s="2">
        <f>BILANCA!E174</f>
        <v>0</v>
      </c>
      <c r="E1179" s="2">
        <v>0</v>
      </c>
      <c r="F1179" s="2">
        <v>0</v>
      </c>
      <c r="G1179" s="3">
        <f t="shared" si="38"/>
        <v>9910.71263</v>
      </c>
      <c r="H1179" s="3">
        <f t="shared" si="41"/>
        <v>0.26999999999679858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1077605.8799999999</v>
      </c>
      <c r="D1180" s="2">
        <f>BILANCA!E176</f>
        <v>1102335.6599999999</v>
      </c>
      <c r="E1180" s="2">
        <v>0</v>
      </c>
      <c r="F1180" s="2">
        <v>0</v>
      </c>
      <c r="G1180" s="3">
        <f t="shared" si="38"/>
        <v>557987.12399999995</v>
      </c>
      <c r="H1180" s="3">
        <f t="shared" si="41"/>
        <v>0.46000000019557774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64443.32</v>
      </c>
      <c r="D1181" s="2">
        <f>BILANCA!E177</f>
        <v>80340.930000000008</v>
      </c>
      <c r="E1181" s="2">
        <v>0</v>
      </c>
      <c r="F1181" s="2">
        <v>0</v>
      </c>
      <c r="G1181" s="3">
        <f t="shared" si="38"/>
        <v>38496.405780000001</v>
      </c>
      <c r="H1181" s="3">
        <f t="shared" si="41"/>
        <v>0.38999999999214197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64443.32</v>
      </c>
      <c r="D1182" s="2">
        <f>BILANCA!E178</f>
        <v>80270.210000000006</v>
      </c>
      <c r="E1182" s="2">
        <v>0</v>
      </c>
      <c r="F1182" s="2">
        <v>0</v>
      </c>
      <c r="G1182" s="3">
        <f t="shared" si="38"/>
        <v>38697.203280000002</v>
      </c>
      <c r="H1182" s="3">
        <f t="shared" si="41"/>
        <v>0.5300000000061118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57161.63</v>
      </c>
      <c r="D1183" s="2">
        <f>BILANCA!E179</f>
        <v>72647.72</v>
      </c>
      <c r="E1183" s="2">
        <v>0</v>
      </c>
      <c r="F1183" s="2">
        <v>0</v>
      </c>
      <c r="G1183" s="3">
        <f t="shared" si="38"/>
        <v>35025.073109999998</v>
      </c>
      <c r="H1183" s="3">
        <f t="shared" si="41"/>
        <v>0.65000000000145519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7271.73</v>
      </c>
      <c r="D1184" s="2">
        <f>BILANCA!E180</f>
        <v>7620.83</v>
      </c>
      <c r="E1184" s="2">
        <v>0</v>
      </c>
      <c r="F1184" s="2">
        <v>0</v>
      </c>
      <c r="G1184" s="3">
        <f t="shared" si="38"/>
        <v>3917.3298599999998</v>
      </c>
      <c r="H1184" s="3">
        <f t="shared" si="41"/>
        <v>0.44000000000050932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9.9600000000000009</v>
      </c>
      <c r="D1185" s="2">
        <f>BILANCA!E181</f>
        <v>1.66</v>
      </c>
      <c r="E1185" s="2">
        <v>0</v>
      </c>
      <c r="F1185" s="2">
        <v>0</v>
      </c>
      <c r="G1185" s="3">
        <f t="shared" si="38"/>
        <v>2.3239999999999998</v>
      </c>
      <c r="H1185" s="3">
        <f t="shared" si="41"/>
        <v>0.37999999999999923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9.9600000000000009</v>
      </c>
      <c r="D1188" s="2">
        <f>BILANCA!E184</f>
        <v>1.66</v>
      </c>
      <c r="E1188" s="2">
        <v>0</v>
      </c>
      <c r="F1188" s="2">
        <v>0</v>
      </c>
      <c r="G1188" s="3">
        <f t="shared" si="38"/>
        <v>2.3638399999999997</v>
      </c>
      <c r="H1188" s="3">
        <f t="shared" si="41"/>
        <v>0.37999999999999923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70.72</v>
      </c>
      <c r="E1251" s="2">
        <v>0</v>
      </c>
      <c r="F1251" s="2">
        <v>0</v>
      </c>
      <c r="G1251" s="3">
        <f>B1251/1000*C1251+B1251/500*D1251</f>
        <v>34.087040000000002</v>
      </c>
      <c r="H1251" s="3">
        <f>ABS(C1251-ROUND(C1251,0))+ABS(D1251-ROUND(D1251,0))</f>
        <v>0.28000000000000114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1013162.5599999999</v>
      </c>
      <c r="D1255" s="2">
        <f>BILANCA!E251</f>
        <v>1021994.73</v>
      </c>
      <c r="E1255" s="2">
        <v>0</v>
      </c>
      <c r="F1255" s="2">
        <v>0</v>
      </c>
      <c r="G1255" s="3">
        <f t="shared" si="38"/>
        <v>749002.24489999993</v>
      </c>
      <c r="H1255" s="3">
        <f t="shared" si="41"/>
        <v>0.71000000007916242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998247.33</v>
      </c>
      <c r="D1256" s="2">
        <f>BILANCA!E252</f>
        <v>1007851.62</v>
      </c>
      <c r="E1256" s="2">
        <v>0</v>
      </c>
      <c r="F1256" s="2">
        <v>0</v>
      </c>
      <c r="G1256" s="3">
        <f t="shared" si="38"/>
        <v>741431.84022000001</v>
      </c>
      <c r="H1256" s="3">
        <f t="shared" si="41"/>
        <v>0.7099999999627471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998247.33</v>
      </c>
      <c r="D1257" s="2">
        <f>BILANCA!E253</f>
        <v>1007851.62</v>
      </c>
      <c r="E1257" s="2">
        <v>0</v>
      </c>
      <c r="F1257" s="2">
        <v>0</v>
      </c>
      <c r="G1257" s="3">
        <f t="shared" si="38"/>
        <v>744445.79079</v>
      </c>
      <c r="H1257" s="3">
        <f t="shared" si="41"/>
        <v>0.7099999999627471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14386.090000000011</v>
      </c>
      <c r="D1259" s="2">
        <f>BILANCA!E255</f>
        <v>-61314.880000000005</v>
      </c>
      <c r="E1259" s="2">
        <v>0</v>
      </c>
      <c r="F1259" s="2">
        <v>0</v>
      </c>
      <c r="G1259" s="3">
        <f t="shared" si="38"/>
        <v>-26952.67383</v>
      </c>
      <c r="H1259" s="3">
        <f t="shared" si="41"/>
        <v>0.21000000000640284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138001.73000000001</v>
      </c>
      <c r="D1260" s="2">
        <f>BILANCA!E256</f>
        <v>64173.2</v>
      </c>
      <c r="E1260" s="2">
        <v>0</v>
      </c>
      <c r="F1260" s="2">
        <v>0</v>
      </c>
      <c r="G1260" s="3">
        <f t="shared" si="38"/>
        <v>66587.032500000001</v>
      </c>
      <c r="H1260" s="3">
        <f t="shared" si="41"/>
        <v>0.46999999998661224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138001.73000000001</v>
      </c>
      <c r="D1261" s="2">
        <f>BILANCA!E257</f>
        <v>64173.2</v>
      </c>
      <c r="E1261" s="2">
        <v>0</v>
      </c>
      <c r="F1261" s="2">
        <v>0</v>
      </c>
      <c r="G1261" s="3">
        <f t="shared" si="38"/>
        <v>66853.38063</v>
      </c>
      <c r="H1261" s="3">
        <f t="shared" si="41"/>
        <v>0.46999999998661224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123615.64</v>
      </c>
      <c r="D1264" s="2">
        <f>BILANCA!E260</f>
        <v>125488.08</v>
      </c>
      <c r="E1264" s="2">
        <v>0</v>
      </c>
      <c r="F1264" s="2">
        <v>0</v>
      </c>
      <c r="G1264" s="3">
        <f t="shared" si="38"/>
        <v>95146.317200000005</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123615.64</v>
      </c>
      <c r="D1266" s="2">
        <f>BILANCA!E262</f>
        <v>125488.08</v>
      </c>
      <c r="E1266" s="2">
        <v>0</v>
      </c>
      <c r="F1266" s="2">
        <v>0</v>
      </c>
      <c r="G1266" s="3">
        <f t="shared" si="38"/>
        <v>95895.500800000009</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529.14</v>
      </c>
      <c r="D1278" s="2">
        <f>BILANCA!E274</f>
        <v>75457.990000000005</v>
      </c>
      <c r="E1278" s="2">
        <v>0</v>
      </c>
      <c r="F1278" s="2">
        <v>0</v>
      </c>
      <c r="G1278" s="3">
        <f t="shared" si="38"/>
        <v>40587.292160000005</v>
      </c>
      <c r="H1278" s="3">
        <f t="shared" si="41"/>
        <v>0.14999999999474767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74527.03</v>
      </c>
      <c r="E1281" s="2">
        <v>0</v>
      </c>
      <c r="F1281" s="2">
        <v>0</v>
      </c>
      <c r="G1281" s="3">
        <f t="shared" si="48"/>
        <v>40393.650260000002</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74527.03</v>
      </c>
      <c r="E1287" s="2">
        <v>0</v>
      </c>
      <c r="F1287" s="2">
        <v>0</v>
      </c>
      <c r="G1287" s="3">
        <f t="shared" si="48"/>
        <v>41287.974620000001</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529.14</v>
      </c>
      <c r="D1292" s="2">
        <f>BILANCA!E288</f>
        <v>930.96</v>
      </c>
      <c r="E1292" s="2">
        <v>0</v>
      </c>
      <c r="F1292" s="2">
        <v>0</v>
      </c>
      <c r="G1292" s="3">
        <f t="shared" si="48"/>
        <v>674.27891999999997</v>
      </c>
      <c r="H1292" s="3">
        <f t="shared" si="49"/>
        <v>0.17999999999994998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213668.3</v>
      </c>
      <c r="D1301" s="2">
        <f>BILANCA!E297</f>
        <v>213668.3</v>
      </c>
      <c r="E1301" s="2">
        <v>0</v>
      </c>
      <c r="F1301" s="2">
        <v>0</v>
      </c>
      <c r="G1301" s="3">
        <f t="shared" si="38"/>
        <v>186532.42589999997</v>
      </c>
      <c r="H1301" s="3">
        <f t="shared" si="41"/>
        <v>0.59999999997671694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213668.3</v>
      </c>
      <c r="D1302" s="2">
        <f>BILANCA!E298</f>
        <v>213668.3</v>
      </c>
      <c r="E1302" s="2">
        <v>0</v>
      </c>
      <c r="F1302" s="2">
        <v>0</v>
      </c>
      <c r="G1302" s="3">
        <f t="shared" si="38"/>
        <v>187173.43079999997</v>
      </c>
      <c r="H1302" s="3">
        <f t="shared" si="41"/>
        <v>0.59999999997671694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20715.28</v>
      </c>
      <c r="D1306" s="2">
        <f>BILANCA!E303</f>
        <v>94326.76</v>
      </c>
      <c r="E1306" s="2">
        <v>0</v>
      </c>
      <c r="F1306" s="2">
        <v>0</v>
      </c>
      <c r="G1306" s="3">
        <f t="shared" si="38"/>
        <v>61973.164799999999</v>
      </c>
      <c r="H1306" s="3">
        <f t="shared" si="41"/>
        <v>0.52000000000407454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157.28</v>
      </c>
      <c r="E1311" s="2">
        <v>0</v>
      </c>
      <c r="F1311" s="2">
        <v>0</v>
      </c>
      <c r="G1311" s="3">
        <f t="shared" si="52"/>
        <v>94.682559999999995</v>
      </c>
      <c r="H1311" s="3">
        <f t="shared" si="41"/>
        <v>0.28000000000000114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20186.14</v>
      </c>
      <c r="D1338" s="2">
        <f>BILANCA!E335</f>
        <v>18868.77</v>
      </c>
      <c r="E1338" s="2">
        <v>0</v>
      </c>
      <c r="F1338" s="2">
        <v>0</v>
      </c>
      <c r="G1338" s="3">
        <f t="shared" si="52"/>
        <v>18998.967040000003</v>
      </c>
      <c r="H1338" s="3">
        <f t="shared" si="41"/>
        <v>0.36999999999898137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64443.32</v>
      </c>
      <c r="D1340" s="2">
        <f>BILANCA!E337</f>
        <v>80270.210000000006</v>
      </c>
      <c r="E1340" s="2">
        <v>0</v>
      </c>
      <c r="F1340" s="2">
        <v>0</v>
      </c>
      <c r="G1340" s="3">
        <f t="shared" si="52"/>
        <v>74244.634200000015</v>
      </c>
      <c r="H1340" s="3">
        <f t="shared" si="41"/>
        <v>0.5300000000061118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70.72</v>
      </c>
      <c r="E1383" s="2">
        <v>0</v>
      </c>
      <c r="F1383" s="2">
        <v>0</v>
      </c>
      <c r="G1383" s="3">
        <f t="shared" si="59"/>
        <v>52.75712</v>
      </c>
      <c r="H1383" s="3">
        <f t="shared" si="60"/>
        <v>0.28000000000000114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213668.3</v>
      </c>
      <c r="D1390" s="2">
        <f>BILANCA!E387</f>
        <v>213668.3</v>
      </c>
      <c r="E1390" s="2">
        <v>0</v>
      </c>
      <c r="F1390" s="2">
        <v>0</v>
      </c>
      <c r="G1390" s="3">
        <f t="shared" ref="G1390:G1399" si="61">B1390/1000*C1390+B1390/500*D1390</f>
        <v>243581.86199999999</v>
      </c>
      <c r="H1390" s="3">
        <f t="shared" ref="H1390:H1399" si="62">ABS(C1390-ROUND(C1390,0))+ABS(D1390-ROUND(D1390,0))</f>
        <v>0.59999999997671694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942341.3899999999</v>
      </c>
      <c r="D1510" s="2">
        <f>'RAS-funkcijski'!E114</f>
        <v>1073061.8600000001</v>
      </c>
      <c r="E1510" s="2">
        <v>0</v>
      </c>
      <c r="F1510" s="2">
        <v>0</v>
      </c>
      <c r="G1510" s="3">
        <f t="shared" si="52"/>
        <v>339731.16210000002</v>
      </c>
      <c r="H1510" s="3">
        <f t="shared" si="63"/>
        <v>0.52999999979510903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907330.08</v>
      </c>
      <c r="D1511" s="2">
        <f>'RAS-funkcijski'!E115</f>
        <v>1041766.52</v>
      </c>
      <c r="E1511" s="2">
        <v>0</v>
      </c>
      <c r="F1511" s="2">
        <v>0</v>
      </c>
      <c r="G1511" s="3">
        <f t="shared" si="52"/>
        <v>331985.80632000003</v>
      </c>
      <c r="H1511" s="3">
        <f t="shared" si="63"/>
        <v>0.55999999993946403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907330.08</v>
      </c>
      <c r="D1513" s="2">
        <f>'RAS-funkcijski'!E117</f>
        <v>1041766.52</v>
      </c>
      <c r="E1513" s="2">
        <v>0</v>
      </c>
      <c r="F1513" s="2">
        <v>0</v>
      </c>
      <c r="G1513" s="3">
        <f t="shared" si="52"/>
        <v>337967.53256000002</v>
      </c>
      <c r="H1513" s="3">
        <f t="shared" si="63"/>
        <v>0.55999999993946403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35011.31</v>
      </c>
      <c r="D1522" s="2">
        <f>'RAS-funkcijski'!E126</f>
        <v>31295.34</v>
      </c>
      <c r="E1522" s="2">
        <v>0</v>
      </c>
      <c r="F1522" s="2">
        <v>0</v>
      </c>
      <c r="G1522" s="3">
        <f t="shared" si="52"/>
        <v>11907.442779999999</v>
      </c>
      <c r="H1522" s="3">
        <f t="shared" si="63"/>
        <v>0.64999999999781721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942341.3899999999</v>
      </c>
      <c r="D1537" s="14">
        <f>'RAS-funkcijski'!E141</f>
        <v>1073061.8600000001</v>
      </c>
      <c r="E1537" s="14">
        <v>0</v>
      </c>
      <c r="F1537" s="14">
        <v>0</v>
      </c>
      <c r="G1537" s="15">
        <f t="shared" si="52"/>
        <v>423119.72007000004</v>
      </c>
      <c r="H1537" s="15">
        <f t="shared" si="63"/>
        <v>0.52999999979510903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30265.62</v>
      </c>
      <c r="E1538" s="7">
        <v>0</v>
      </c>
      <c r="F1538" s="7">
        <v>0</v>
      </c>
      <c r="G1538" s="8">
        <f t="shared" si="52"/>
        <v>60.531239999999997</v>
      </c>
      <c r="H1538" s="8">
        <f t="shared" si="63"/>
        <v>0.38000000000101863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30265.62</v>
      </c>
      <c r="E1539" s="2">
        <v>0</v>
      </c>
      <c r="F1539" s="2">
        <v>0</v>
      </c>
      <c r="G1539" s="3">
        <f t="shared" si="52"/>
        <v>121.06247999999999</v>
      </c>
      <c r="H1539" s="3">
        <f t="shared" si="63"/>
        <v>0.38000000000101863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30265.62</v>
      </c>
      <c r="E1540" s="2">
        <v>0</v>
      </c>
      <c r="F1540" s="2">
        <v>0</v>
      </c>
      <c r="G1540" s="3">
        <f t="shared" si="52"/>
        <v>181.59371999999999</v>
      </c>
      <c r="H1540" s="3">
        <f t="shared" si="63"/>
        <v>0.38000000000101863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30265.62</v>
      </c>
      <c r="E1542" s="2">
        <v>0</v>
      </c>
      <c r="F1542" s="2">
        <v>0</v>
      </c>
      <c r="G1542" s="3">
        <f t="shared" si="52"/>
        <v>302.65620000000001</v>
      </c>
      <c r="H1542" s="3">
        <f t="shared" si="63"/>
        <v>0.38000000000101863</v>
      </c>
      <c r="I1542" s="11">
        <f t="shared" si="64"/>
        <v>115.0093560003083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64443.32</v>
      </c>
      <c r="D1582" s="7"/>
      <c r="E1582" s="7">
        <v>0</v>
      </c>
      <c r="F1582" s="7">
        <v>0</v>
      </c>
      <c r="G1582" s="8">
        <f t="shared" ref="G1582:G1686" si="70">B1582/1000*C1582</f>
        <v>64.44332</v>
      </c>
      <c r="H1582" s="8">
        <f t="shared" ref="H1582:H1686" si="71">ABS(C1582-ROUND(C1582,0))</f>
        <v>0.31999999999970896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1015930.9000000001</v>
      </c>
      <c r="D1583" s="2">
        <v>0</v>
      </c>
      <c r="E1583" s="2">
        <v>0</v>
      </c>
      <c r="F1583" s="2">
        <v>0</v>
      </c>
      <c r="G1583" s="3">
        <f t="shared" si="70"/>
        <v>2031.8618000000004</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178.92</v>
      </c>
      <c r="D1584" s="2">
        <v>0</v>
      </c>
      <c r="E1584" s="2">
        <v>0</v>
      </c>
      <c r="F1584" s="2">
        <v>0</v>
      </c>
      <c r="G1584" s="3">
        <f t="shared" si="70"/>
        <v>0.53676000000000001</v>
      </c>
      <c r="H1584" s="3">
        <f t="shared" si="71"/>
        <v>8.0000000000012506E-2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974814.16</v>
      </c>
      <c r="D1585" s="2">
        <v>0</v>
      </c>
      <c r="E1585" s="2">
        <v>0</v>
      </c>
      <c r="F1585" s="2">
        <v>0</v>
      </c>
      <c r="G1585" s="3">
        <f t="shared" si="70"/>
        <v>3899.2566400000001</v>
      </c>
      <c r="H1585" s="3">
        <f t="shared" si="71"/>
        <v>0.16000000003259629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846458.87</v>
      </c>
      <c r="D1586" s="2">
        <v>0</v>
      </c>
      <c r="E1586" s="2">
        <v>0</v>
      </c>
      <c r="F1586" s="2">
        <v>0</v>
      </c>
      <c r="G1586" s="3">
        <f t="shared" si="70"/>
        <v>4232.2943500000001</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128076.24</v>
      </c>
      <c r="D1587" s="2">
        <v>0</v>
      </c>
      <c r="E1587" s="2">
        <v>0</v>
      </c>
      <c r="F1587" s="2">
        <v>0</v>
      </c>
      <c r="G1587" s="3">
        <f t="shared" si="70"/>
        <v>768.45744000000002</v>
      </c>
      <c r="H1587" s="3">
        <f t="shared" si="71"/>
        <v>0.24000000000523869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279.05</v>
      </c>
      <c r="D1588" s="2">
        <v>0</v>
      </c>
      <c r="E1588" s="2">
        <v>0</v>
      </c>
      <c r="F1588" s="2">
        <v>0</v>
      </c>
      <c r="G1588" s="3">
        <f t="shared" si="70"/>
        <v>1.9533500000000001</v>
      </c>
      <c r="H1588" s="3">
        <f t="shared" si="71"/>
        <v>5.0000000000011369E-2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39869.910000000003</v>
      </c>
      <c r="D1594" s="2">
        <v>0</v>
      </c>
      <c r="E1594" s="2">
        <v>0</v>
      </c>
      <c r="F1594" s="2">
        <v>0</v>
      </c>
      <c r="G1594" s="3">
        <f t="shared" si="70"/>
        <v>518.30883000000006</v>
      </c>
      <c r="H1594" s="3">
        <f t="shared" si="71"/>
        <v>8.999999999650754E-2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1067.9100000000001</v>
      </c>
      <c r="D1601" s="2">
        <v>0</v>
      </c>
      <c r="E1601" s="2">
        <v>0</v>
      </c>
      <c r="F1601" s="2">
        <v>0</v>
      </c>
      <c r="G1601" s="3">
        <f>B1601/1000*C1601</f>
        <v>21.358200000000004</v>
      </c>
      <c r="H1601" s="3">
        <f>ABS(C1601-ROUND(C1601,0))</f>
        <v>8.9999999999918145E-2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1000033.29</v>
      </c>
      <c r="D1602" s="2">
        <v>0</v>
      </c>
      <c r="E1602" s="2">
        <v>0</v>
      </c>
      <c r="F1602" s="2">
        <v>0</v>
      </c>
      <c r="G1602" s="3">
        <f t="shared" si="70"/>
        <v>21000.699090000002</v>
      </c>
      <c r="H1602" s="3">
        <f t="shared" si="71"/>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108.2</v>
      </c>
      <c r="D1603" s="2">
        <v>0</v>
      </c>
      <c r="E1603" s="2">
        <v>0</v>
      </c>
      <c r="F1603" s="2">
        <v>0</v>
      </c>
      <c r="G1603" s="3">
        <f t="shared" si="70"/>
        <v>2.3803999999999998</v>
      </c>
      <c r="H1603" s="3">
        <f t="shared" si="71"/>
        <v>0.20000000000000284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958987.27</v>
      </c>
      <c r="D1604" s="2">
        <v>0</v>
      </c>
      <c r="E1604" s="2">
        <v>0</v>
      </c>
      <c r="F1604" s="2">
        <v>0</v>
      </c>
      <c r="G1604" s="3">
        <f t="shared" si="70"/>
        <v>22056.70721</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830972.78</v>
      </c>
      <c r="D1605" s="2">
        <v>0</v>
      </c>
      <c r="E1605" s="2">
        <v>0</v>
      </c>
      <c r="F1605" s="2">
        <v>0</v>
      </c>
      <c r="G1605" s="3">
        <f t="shared" si="70"/>
        <v>19943.346720000001</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127727.14</v>
      </c>
      <c r="D1606" s="2">
        <v>0</v>
      </c>
      <c r="E1606" s="2">
        <v>0</v>
      </c>
      <c r="F1606" s="2">
        <v>0</v>
      </c>
      <c r="G1606" s="3">
        <f t="shared" si="70"/>
        <v>3193.1785</v>
      </c>
      <c r="H1606" s="3">
        <f t="shared" si="71"/>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287.35000000000002</v>
      </c>
      <c r="D1607" s="2">
        <v>0</v>
      </c>
      <c r="E1607" s="2">
        <v>0</v>
      </c>
      <c r="F1607" s="2">
        <v>0</v>
      </c>
      <c r="G1607" s="3">
        <f t="shared" si="70"/>
        <v>7.4710999999999999</v>
      </c>
      <c r="H1607" s="3">
        <f t="shared" si="71"/>
        <v>0.35000000000002274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39869.910000000003</v>
      </c>
      <c r="D1613" s="2">
        <v>0</v>
      </c>
      <c r="E1613" s="2">
        <v>0</v>
      </c>
      <c r="F1613" s="2">
        <v>0</v>
      </c>
      <c r="G1613" s="3">
        <f t="shared" si="70"/>
        <v>1275.8371200000001</v>
      </c>
      <c r="H1613" s="3">
        <f t="shared" si="71"/>
        <v>8.999999999650754E-2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1067.9100000000001</v>
      </c>
      <c r="D1620" s="2">
        <v>0</v>
      </c>
      <c r="E1620" s="2">
        <v>0</v>
      </c>
      <c r="F1620" s="2">
        <v>0</v>
      </c>
      <c r="G1620" s="3">
        <f>B1620/1000*C1620</f>
        <v>41.648490000000002</v>
      </c>
      <c r="H1620" s="3">
        <f>ABS(C1620-ROUND(C1620,0))</f>
        <v>8.9999999999918145E-2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80340.930000000168</v>
      </c>
      <c r="D1621" s="2">
        <v>0</v>
      </c>
      <c r="E1621" s="2">
        <v>0</v>
      </c>
      <c r="F1621" s="2">
        <v>0</v>
      </c>
      <c r="G1621" s="3">
        <f t="shared" si="70"/>
        <v>3213.6372000000069</v>
      </c>
      <c r="H1621" s="3">
        <f t="shared" si="71"/>
        <v>6.9999999832361937E-2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80340.930000000008</v>
      </c>
      <c r="D1681" s="2">
        <v>0</v>
      </c>
      <c r="E1681" s="2">
        <v>0</v>
      </c>
      <c r="F1681" s="2">
        <v>0</v>
      </c>
      <c r="G1681" s="3">
        <f t="shared" si="70"/>
        <v>8034.0930000000008</v>
      </c>
      <c r="H1681" s="3">
        <f t="shared" si="71"/>
        <v>6.9999999992433004E-2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70.72</v>
      </c>
      <c r="D1682" s="2">
        <v>0</v>
      </c>
      <c r="E1682" s="2">
        <v>0</v>
      </c>
      <c r="F1682" s="2">
        <v>0</v>
      </c>
      <c r="G1682" s="3">
        <f t="shared" si="70"/>
        <v>7.1427200000000006</v>
      </c>
      <c r="H1682" s="3">
        <f t="shared" si="71"/>
        <v>0.28000000000000114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80270.210000000006</v>
      </c>
      <c r="D1683" s="2">
        <v>0</v>
      </c>
      <c r="E1683" s="2">
        <v>0</v>
      </c>
      <c r="F1683" s="2">
        <v>0</v>
      </c>
      <c r="G1683" s="3">
        <f t="shared" si="70"/>
        <v>8187.56142</v>
      </c>
      <c r="H1683" s="3">
        <f t="shared" si="71"/>
        <v>0.21000000000640284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9249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938041.42999999993</v>
      </c>
      <c r="I17" s="275">
        <f>'PR-RAS'!E6</f>
        <v>997360.89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925665.86</v>
      </c>
      <c r="I18" s="275">
        <f>'PR-RAS'!E152</f>
        <v>1033191.9500000001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14386.089999999924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61314.880000000077</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998247.32999999973</v>
      </c>
      <c r="I22" s="275">
        <f>BILANCA!E7</f>
        <v>1007851.6199999998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79358.549999999988</v>
      </c>
      <c r="I23" s="275">
        <f>BILANCA!E69</f>
        <v>94484.04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64443.32</v>
      </c>
      <c r="I24" s="275">
        <f>BILANCA!E177</f>
        <v>80340.930000000008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1013162.5599999999</v>
      </c>
      <c r="I25" s="275">
        <f>BILANCA!E251</f>
        <v>1021994.73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942341.3899999999</v>
      </c>
      <c r="I30" s="275">
        <f>'RAS-funkcijski'!E114</f>
        <v>1073061.8600000001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942341.3899999999</v>
      </c>
      <c r="I31" s="275">
        <f>'RAS-funkcijski'!E141</f>
        <v>1073061.8600000001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30265.62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64443.32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80340.930000000168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80340.930000000008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938041.42999999993</v>
      </c>
      <c r="E6" s="60">
        <f>E7+E43+E49+E82+E106+E125+E134+E140</f>
        <v>997360.89</v>
      </c>
      <c r="F6" s="45">
        <f t="shared" ref="F6:F132" si="0">IF(D6&lt;&gt;0,IF(E6/D6&gt;=100,"&gt;&gt;100",E6/D6*100),"-")</f>
        <v>106.3237569368338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868571.16999999993</v>
      </c>
      <c r="E49" s="60">
        <f>E50+E53+E58+E61+E64+E68+E71+E74+E77</f>
        <v>898053.20000000007</v>
      </c>
      <c r="F49" s="45">
        <f t="shared" si="0"/>
        <v>103.39431367495196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868571.16999999993</v>
      </c>
      <c r="E68" s="60">
        <f t="shared" si="11"/>
        <v>898053.20000000007</v>
      </c>
      <c r="F68" s="45">
        <f t="shared" si="0"/>
        <v>103.39431367495196</v>
      </c>
    </row>
    <row r="69" spans="1:6" ht="12.75" customHeight="1" x14ac:dyDescent="0.2">
      <c r="A69" s="63" t="s">
        <v>141</v>
      </c>
      <c r="B69" s="64" t="s">
        <v>142</v>
      </c>
      <c r="C69" s="247" t="s">
        <v>141</v>
      </c>
      <c r="D69" s="194">
        <v>854916.7</v>
      </c>
      <c r="E69" s="194">
        <v>885680.43</v>
      </c>
      <c r="F69" s="45">
        <f t="shared" si="0"/>
        <v>103.598447661626</v>
      </c>
    </row>
    <row r="70" spans="1:6" ht="24" x14ac:dyDescent="0.2">
      <c r="A70" s="63" t="s">
        <v>143</v>
      </c>
      <c r="B70" s="64" t="s">
        <v>144</v>
      </c>
      <c r="C70" s="247" t="s">
        <v>143</v>
      </c>
      <c r="D70" s="194">
        <v>13654.47</v>
      </c>
      <c r="E70" s="194">
        <v>12372.77</v>
      </c>
      <c r="F70" s="45">
        <f t="shared" si="0"/>
        <v>90.613330286711985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669.62</v>
      </c>
      <c r="E106" s="60">
        <f>E107+E112+E120+E124</f>
        <v>1136.19</v>
      </c>
      <c r="F106" s="45">
        <f t="shared" si="0"/>
        <v>169.67683163585318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669.62</v>
      </c>
      <c r="E112" s="60">
        <f t="shared" si="20"/>
        <v>1136.19</v>
      </c>
      <c r="F112" s="45">
        <f t="shared" si="0"/>
        <v>169.67683163585318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669.62</v>
      </c>
      <c r="E117" s="194">
        <v>1136.19</v>
      </c>
      <c r="F117" s="45">
        <f t="shared" si="0"/>
        <v>169.67683163585318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3191.48</v>
      </c>
      <c r="E125" s="60">
        <f t="shared" si="22"/>
        <v>2689.98</v>
      </c>
      <c r="F125" s="45">
        <f t="shared" si="0"/>
        <v>84.286287239775902</v>
      </c>
    </row>
    <row r="126" spans="1:6" ht="12.75" customHeight="1" x14ac:dyDescent="0.2">
      <c r="A126" s="63">
        <v>661</v>
      </c>
      <c r="B126" s="65" t="s">
        <v>255</v>
      </c>
      <c r="C126" s="247" t="s">
        <v>256</v>
      </c>
      <c r="D126" s="60">
        <f t="shared" ref="D126:E126" si="23">SUM(D127:D128)</f>
        <v>2658.48</v>
      </c>
      <c r="E126" s="60">
        <f t="shared" si="23"/>
        <v>2689.98</v>
      </c>
      <c r="F126" s="45">
        <f t="shared" si="0"/>
        <v>101.18488760494719</v>
      </c>
    </row>
    <row r="127" spans="1:6" ht="12.75" customHeight="1" x14ac:dyDescent="0.2">
      <c r="A127" s="63">
        <v>6614</v>
      </c>
      <c r="B127" s="65" t="s">
        <v>257</v>
      </c>
      <c r="C127" s="247" t="s">
        <v>258</v>
      </c>
      <c r="D127" s="194">
        <v>0</v>
      </c>
      <c r="E127" s="194">
        <v>223</v>
      </c>
      <c r="F127" s="45" t="str">
        <f t="shared" si="0"/>
        <v>-</v>
      </c>
    </row>
    <row r="128" spans="1:6" ht="12.75" customHeight="1" x14ac:dyDescent="0.2">
      <c r="A128" s="63">
        <v>6615</v>
      </c>
      <c r="B128" s="65" t="s">
        <v>259</v>
      </c>
      <c r="C128" s="247" t="s">
        <v>260</v>
      </c>
      <c r="D128" s="194">
        <v>2658.48</v>
      </c>
      <c r="E128" s="194">
        <v>2466.98</v>
      </c>
      <c r="F128" s="45">
        <f t="shared" si="0"/>
        <v>92.796635671511538</v>
      </c>
    </row>
    <row r="129" spans="1:6" ht="36" x14ac:dyDescent="0.2">
      <c r="A129" s="63">
        <v>663</v>
      </c>
      <c r="B129" s="182" t="s">
        <v>261</v>
      </c>
      <c r="C129" s="247" t="s">
        <v>262</v>
      </c>
      <c r="D129" s="60">
        <f t="shared" ref="D129:E129" si="24">SUM(D130:D133)</f>
        <v>533</v>
      </c>
      <c r="E129" s="60">
        <f t="shared" si="24"/>
        <v>0</v>
      </c>
      <c r="F129" s="45">
        <f t="shared" si="0"/>
        <v>0</v>
      </c>
    </row>
    <row r="130" spans="1:6" ht="12.75" customHeight="1" x14ac:dyDescent="0.2">
      <c r="A130" s="63">
        <v>6631</v>
      </c>
      <c r="B130" s="65" t="s">
        <v>263</v>
      </c>
      <c r="C130" s="247" t="s">
        <v>264</v>
      </c>
      <c r="D130" s="194">
        <v>133</v>
      </c>
      <c r="E130" s="194"/>
      <c r="F130" s="45">
        <f t="shared" si="0"/>
        <v>0</v>
      </c>
    </row>
    <row r="131" spans="1:6" ht="12.75" customHeight="1" x14ac:dyDescent="0.2">
      <c r="A131" s="63">
        <v>6632</v>
      </c>
      <c r="B131" s="182" t="s">
        <v>265</v>
      </c>
      <c r="C131" s="247" t="s">
        <v>266</v>
      </c>
      <c r="D131" s="194">
        <v>400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65609.16</v>
      </c>
      <c r="E134" s="60">
        <f t="shared" si="25"/>
        <v>95481.52</v>
      </c>
      <c r="F134" s="45">
        <f t="shared" ref="F134:F229" si="26">IF(D134&lt;&gt;0,IF(E134/D134&gt;=100,"&gt;&gt;100",E134/D134*100),"-")</f>
        <v>145.53077649523328</v>
      </c>
    </row>
    <row r="135" spans="1:6" ht="24" x14ac:dyDescent="0.2">
      <c r="A135" s="63">
        <v>671</v>
      </c>
      <c r="B135" s="182" t="s">
        <v>273</v>
      </c>
      <c r="C135" s="247" t="s">
        <v>274</v>
      </c>
      <c r="D135" s="60">
        <f t="shared" ref="D135:E135" si="27">SUM(D136:D138)</f>
        <v>65609.16</v>
      </c>
      <c r="E135" s="60">
        <f t="shared" si="27"/>
        <v>95481.52</v>
      </c>
      <c r="F135" s="45">
        <f t="shared" si="26"/>
        <v>145.53077649523328</v>
      </c>
    </row>
    <row r="136" spans="1:6" ht="12.75" customHeight="1" x14ac:dyDescent="0.2">
      <c r="A136" s="63">
        <v>6711</v>
      </c>
      <c r="B136" s="65" t="s">
        <v>275</v>
      </c>
      <c r="C136" s="247" t="s">
        <v>276</v>
      </c>
      <c r="D136" s="194">
        <v>64200.34</v>
      </c>
      <c r="E136" s="194">
        <v>69856.820000000007</v>
      </c>
      <c r="F136" s="45">
        <f t="shared" si="26"/>
        <v>108.81066985003507</v>
      </c>
    </row>
    <row r="137" spans="1:6" ht="24" x14ac:dyDescent="0.2">
      <c r="A137" s="63">
        <v>6712</v>
      </c>
      <c r="B137" s="182" t="s">
        <v>277</v>
      </c>
      <c r="C137" s="247" t="s">
        <v>278</v>
      </c>
      <c r="D137" s="194">
        <v>1408.82</v>
      </c>
      <c r="E137" s="194">
        <v>25624.7</v>
      </c>
      <c r="F137" s="45">
        <f t="shared" si="26"/>
        <v>1818.8767905055297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925665.86</v>
      </c>
      <c r="E152" s="60">
        <f>E153+E164+E202+E221+E230+E262+E273</f>
        <v>1033191.9500000001</v>
      </c>
      <c r="F152" s="45">
        <f t="shared" si="26"/>
        <v>111.61608034242508</v>
      </c>
    </row>
    <row r="153" spans="1:6" ht="12.75" customHeight="1" x14ac:dyDescent="0.2">
      <c r="A153" s="63">
        <v>31</v>
      </c>
      <c r="B153" s="64" t="s">
        <v>308</v>
      </c>
      <c r="C153" s="247" t="s">
        <v>3</v>
      </c>
      <c r="D153" s="60">
        <f t="shared" ref="D153:E153" si="30">D154+D159+D160</f>
        <v>788361.3899999999</v>
      </c>
      <c r="E153" s="60">
        <f t="shared" si="30"/>
        <v>899472.16</v>
      </c>
      <c r="F153" s="45">
        <f t="shared" si="26"/>
        <v>114.09388782979342</v>
      </c>
    </row>
    <row r="154" spans="1:6" ht="12.75" customHeight="1" x14ac:dyDescent="0.2">
      <c r="A154" s="63">
        <v>311</v>
      </c>
      <c r="B154" s="64" t="s">
        <v>309</v>
      </c>
      <c r="C154" s="247" t="s">
        <v>310</v>
      </c>
      <c r="D154" s="60">
        <f t="shared" ref="D154:E154" si="31">SUM(D155:D158)</f>
        <v>650631.62999999989</v>
      </c>
      <c r="E154" s="60">
        <f t="shared" si="31"/>
        <v>753935.23</v>
      </c>
      <c r="F154" s="45">
        <f t="shared" si="26"/>
        <v>115.87743282631374</v>
      </c>
    </row>
    <row r="155" spans="1:6" ht="12.75" customHeight="1" x14ac:dyDescent="0.2">
      <c r="A155" s="63">
        <v>3111</v>
      </c>
      <c r="B155" s="64" t="s">
        <v>311</v>
      </c>
      <c r="C155" s="247" t="s">
        <v>312</v>
      </c>
      <c r="D155" s="194">
        <v>637241.32999999996</v>
      </c>
      <c r="E155" s="194">
        <v>735164.45</v>
      </c>
      <c r="F155" s="45">
        <f t="shared" si="26"/>
        <v>115.36672456571515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2888.95</v>
      </c>
      <c r="E157" s="194">
        <v>5012.1400000000003</v>
      </c>
      <c r="F157" s="45">
        <f t="shared" si="26"/>
        <v>173.49348379168904</v>
      </c>
    </row>
    <row r="158" spans="1:6" ht="12.75" customHeight="1" x14ac:dyDescent="0.2">
      <c r="A158" s="63">
        <v>3114</v>
      </c>
      <c r="B158" s="65" t="s">
        <v>317</v>
      </c>
      <c r="C158" s="247" t="s">
        <v>318</v>
      </c>
      <c r="D158" s="194">
        <v>10501.35</v>
      </c>
      <c r="E158" s="194">
        <v>13758.64</v>
      </c>
      <c r="F158" s="45">
        <f t="shared" si="26"/>
        <v>131.01782151818574</v>
      </c>
    </row>
    <row r="159" spans="1:6" ht="12.75" customHeight="1" x14ac:dyDescent="0.2">
      <c r="A159" s="63">
        <v>312</v>
      </c>
      <c r="B159" s="65" t="s">
        <v>319</v>
      </c>
      <c r="C159" s="247" t="s">
        <v>320</v>
      </c>
      <c r="D159" s="194">
        <v>30482.76</v>
      </c>
      <c r="E159" s="194">
        <v>22818.63</v>
      </c>
      <c r="F159" s="45">
        <f t="shared" si="26"/>
        <v>74.85749321911797</v>
      </c>
    </row>
    <row r="160" spans="1:6" ht="12.75" customHeight="1" x14ac:dyDescent="0.2">
      <c r="A160" s="63">
        <v>313</v>
      </c>
      <c r="B160" s="65" t="s">
        <v>321</v>
      </c>
      <c r="C160" s="247" t="s">
        <v>322</v>
      </c>
      <c r="D160" s="60">
        <f t="shared" ref="D160:E160" si="32">SUM(D161:D163)</f>
        <v>107247</v>
      </c>
      <c r="E160" s="60">
        <f t="shared" si="32"/>
        <v>122718.3</v>
      </c>
      <c r="F160" s="45">
        <f t="shared" si="26"/>
        <v>114.42585806595989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107247</v>
      </c>
      <c r="E162" s="194">
        <v>122718.3</v>
      </c>
      <c r="F162" s="45">
        <f t="shared" si="26"/>
        <v>114.42585806595989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136617.56</v>
      </c>
      <c r="E164" s="60">
        <f>E165+E170+E178+E188+E189+E194</f>
        <v>133440.74000000002</v>
      </c>
      <c r="F164" s="45">
        <f t="shared" si="26"/>
        <v>97.674662027341157</v>
      </c>
    </row>
    <row r="165" spans="1:6" ht="12.75" customHeight="1" x14ac:dyDescent="0.2">
      <c r="A165" s="63">
        <v>321</v>
      </c>
      <c r="B165" s="64" t="s">
        <v>331</v>
      </c>
      <c r="C165" s="247" t="s">
        <v>332</v>
      </c>
      <c r="D165" s="60">
        <f t="shared" ref="D165:E165" si="33">SUM(D166:D169)</f>
        <v>45196.639999999999</v>
      </c>
      <c r="E165" s="60">
        <f t="shared" si="33"/>
        <v>40336.86</v>
      </c>
      <c r="F165" s="45">
        <f t="shared" si="26"/>
        <v>89.247475033542329</v>
      </c>
    </row>
    <row r="166" spans="1:6" ht="12.75" customHeight="1" x14ac:dyDescent="0.2">
      <c r="A166" s="63">
        <v>3211</v>
      </c>
      <c r="B166" s="64" t="s">
        <v>333</v>
      </c>
      <c r="C166" s="247" t="s">
        <v>334</v>
      </c>
      <c r="D166" s="194">
        <v>4031.38</v>
      </c>
      <c r="E166" s="194">
        <v>3442.18</v>
      </c>
      <c r="F166" s="45">
        <f t="shared" si="26"/>
        <v>85.384657362987355</v>
      </c>
    </row>
    <row r="167" spans="1:6" ht="12.75" customHeight="1" x14ac:dyDescent="0.2">
      <c r="A167" s="63">
        <v>3212</v>
      </c>
      <c r="B167" s="64" t="s">
        <v>335</v>
      </c>
      <c r="C167" s="247" t="s">
        <v>336</v>
      </c>
      <c r="D167" s="194">
        <v>40546.51</v>
      </c>
      <c r="E167" s="194">
        <v>36422.43</v>
      </c>
      <c r="F167" s="45">
        <f t="shared" si="26"/>
        <v>89.828767013486484</v>
      </c>
    </row>
    <row r="168" spans="1:6" ht="12.75" customHeight="1" x14ac:dyDescent="0.2">
      <c r="A168" s="63">
        <v>3213</v>
      </c>
      <c r="B168" s="64" t="s">
        <v>337</v>
      </c>
      <c r="C168" s="247" t="s">
        <v>338</v>
      </c>
      <c r="D168" s="194">
        <v>618.75</v>
      </c>
      <c r="E168" s="194">
        <v>472.25</v>
      </c>
      <c r="F168" s="45">
        <f t="shared" si="26"/>
        <v>76.323232323232332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60905.59</v>
      </c>
      <c r="E170" s="60">
        <f t="shared" si="34"/>
        <v>59817.520000000004</v>
      </c>
      <c r="F170" s="45">
        <f t="shared" si="26"/>
        <v>98.213513734946176</v>
      </c>
    </row>
    <row r="171" spans="1:6" ht="12.75" customHeight="1" x14ac:dyDescent="0.2">
      <c r="A171" s="63">
        <v>3221</v>
      </c>
      <c r="B171" s="64" t="s">
        <v>343</v>
      </c>
      <c r="C171" s="247" t="s">
        <v>344</v>
      </c>
      <c r="D171" s="194">
        <v>6942.89</v>
      </c>
      <c r="E171" s="194">
        <v>6874.09</v>
      </c>
      <c r="F171" s="45">
        <f t="shared" si="26"/>
        <v>99.009058187584714</v>
      </c>
    </row>
    <row r="172" spans="1:6" ht="12.75" customHeight="1" x14ac:dyDescent="0.2">
      <c r="A172" s="63">
        <v>3222</v>
      </c>
      <c r="B172" s="64" t="s">
        <v>345</v>
      </c>
      <c r="C172" s="247" t="s">
        <v>346</v>
      </c>
      <c r="D172" s="194">
        <v>35011.31</v>
      </c>
      <c r="E172" s="194">
        <v>33442.54</v>
      </c>
      <c r="F172" s="45">
        <f t="shared" si="26"/>
        <v>95.519247923028303</v>
      </c>
    </row>
    <row r="173" spans="1:6" ht="12.75" customHeight="1" x14ac:dyDescent="0.2">
      <c r="A173" s="63">
        <v>3223</v>
      </c>
      <c r="B173" s="65" t="s">
        <v>347</v>
      </c>
      <c r="C173" s="247" t="s">
        <v>348</v>
      </c>
      <c r="D173" s="194">
        <v>17515.73</v>
      </c>
      <c r="E173" s="194">
        <v>18156.25</v>
      </c>
      <c r="F173" s="45">
        <f t="shared" si="26"/>
        <v>103.65682732035719</v>
      </c>
    </row>
    <row r="174" spans="1:6" ht="12.75" customHeight="1" x14ac:dyDescent="0.2">
      <c r="A174" s="63">
        <v>3224</v>
      </c>
      <c r="B174" s="65" t="s">
        <v>349</v>
      </c>
      <c r="C174" s="247" t="s">
        <v>350</v>
      </c>
      <c r="D174" s="194">
        <v>816.66</v>
      </c>
      <c r="E174" s="194">
        <v>1344.64</v>
      </c>
      <c r="F174" s="45">
        <f t="shared" si="26"/>
        <v>164.6511400093062</v>
      </c>
    </row>
    <row r="175" spans="1:6" ht="12.75" customHeight="1" x14ac:dyDescent="0.2">
      <c r="A175" s="63">
        <v>3225</v>
      </c>
      <c r="B175" s="65" t="s">
        <v>351</v>
      </c>
      <c r="C175" s="247" t="s">
        <v>352</v>
      </c>
      <c r="D175" s="194">
        <v>619</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26439.41</v>
      </c>
      <c r="E178" s="60">
        <f t="shared" si="35"/>
        <v>28572.829999999998</v>
      </c>
      <c r="F178" s="45">
        <f t="shared" si="26"/>
        <v>108.06909080043768</v>
      </c>
    </row>
    <row r="179" spans="1:6" ht="12.75" customHeight="1" x14ac:dyDescent="0.2">
      <c r="A179" s="63">
        <v>3231</v>
      </c>
      <c r="B179" s="65" t="s">
        <v>359</v>
      </c>
      <c r="C179" s="247" t="s">
        <v>360</v>
      </c>
      <c r="D179" s="194">
        <v>3580.01</v>
      </c>
      <c r="E179" s="194">
        <v>2876.92</v>
      </c>
      <c r="F179" s="45">
        <f t="shared" si="26"/>
        <v>80.360669383605071</v>
      </c>
    </row>
    <row r="180" spans="1:6" ht="12.75" customHeight="1" x14ac:dyDescent="0.2">
      <c r="A180" s="63">
        <v>3232</v>
      </c>
      <c r="B180" s="65" t="s">
        <v>361</v>
      </c>
      <c r="C180" s="247" t="s">
        <v>362</v>
      </c>
      <c r="D180" s="194">
        <v>8623.43</v>
      </c>
      <c r="E180" s="194">
        <v>10196.98</v>
      </c>
      <c r="F180" s="45">
        <f t="shared" si="26"/>
        <v>118.24737952299722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5018.9399999999996</v>
      </c>
      <c r="E182" s="194">
        <v>5279.58</v>
      </c>
      <c r="F182" s="45">
        <f t="shared" si="26"/>
        <v>105.19312842950903</v>
      </c>
    </row>
    <row r="183" spans="1:6" ht="12.75" customHeight="1" x14ac:dyDescent="0.2">
      <c r="A183" s="63">
        <v>3235</v>
      </c>
      <c r="B183" s="64" t="s">
        <v>367</v>
      </c>
      <c r="C183" s="247" t="s">
        <v>368</v>
      </c>
      <c r="D183" s="194">
        <v>1392.13</v>
      </c>
      <c r="E183" s="194">
        <v>1415.84</v>
      </c>
      <c r="F183" s="45">
        <f t="shared" si="26"/>
        <v>101.70314553956885</v>
      </c>
    </row>
    <row r="184" spans="1:6" ht="12.75" customHeight="1" x14ac:dyDescent="0.2">
      <c r="A184" s="63">
        <v>3236</v>
      </c>
      <c r="B184" s="64" t="s">
        <v>369</v>
      </c>
      <c r="C184" s="247" t="s">
        <v>370</v>
      </c>
      <c r="D184" s="194">
        <v>2016.94</v>
      </c>
      <c r="E184" s="194">
        <v>2226.3000000000002</v>
      </c>
      <c r="F184" s="45">
        <f t="shared" si="26"/>
        <v>110.38008071633267</v>
      </c>
    </row>
    <row r="185" spans="1:6" ht="12.75" customHeight="1" x14ac:dyDescent="0.2">
      <c r="A185" s="63">
        <v>3237</v>
      </c>
      <c r="B185" s="64" t="s">
        <v>371</v>
      </c>
      <c r="C185" s="247" t="s">
        <v>372</v>
      </c>
      <c r="D185" s="194">
        <v>1769.57</v>
      </c>
      <c r="E185" s="194">
        <v>3066.91</v>
      </c>
      <c r="F185" s="45">
        <f t="shared" si="26"/>
        <v>173.31385590849754</v>
      </c>
    </row>
    <row r="186" spans="1:6" ht="12.75" customHeight="1" x14ac:dyDescent="0.2">
      <c r="A186" s="63">
        <v>3238</v>
      </c>
      <c r="B186" s="64" t="s">
        <v>373</v>
      </c>
      <c r="C186" s="247" t="s">
        <v>374</v>
      </c>
      <c r="D186" s="194">
        <v>3343.75</v>
      </c>
      <c r="E186" s="194">
        <v>3485</v>
      </c>
      <c r="F186" s="45">
        <f t="shared" si="26"/>
        <v>104.22429906542057</v>
      </c>
    </row>
    <row r="187" spans="1:6" ht="12.75" customHeight="1" x14ac:dyDescent="0.2">
      <c r="A187" s="63">
        <v>3239</v>
      </c>
      <c r="B187" s="64" t="s">
        <v>375</v>
      </c>
      <c r="C187" s="247" t="s">
        <v>376</v>
      </c>
      <c r="D187" s="194">
        <v>694.64</v>
      </c>
      <c r="E187" s="194">
        <v>25.3</v>
      </c>
      <c r="F187" s="45">
        <f t="shared" si="26"/>
        <v>3.6421743636991826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4075.9199999999996</v>
      </c>
      <c r="E194" s="60">
        <f t="shared" si="36"/>
        <v>4713.53</v>
      </c>
      <c r="F194" s="45">
        <f t="shared" si="26"/>
        <v>115.64333941784923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1120.3599999999999</v>
      </c>
      <c r="E197" s="194">
        <v>533.87</v>
      </c>
      <c r="F197" s="45">
        <f t="shared" si="26"/>
        <v>47.651647684672788</v>
      </c>
    </row>
    <row r="198" spans="1:6" ht="12.75" customHeight="1" x14ac:dyDescent="0.2">
      <c r="A198" s="63">
        <v>3294</v>
      </c>
      <c r="B198" s="64" t="s">
        <v>397</v>
      </c>
      <c r="C198" s="247" t="s">
        <v>398</v>
      </c>
      <c r="D198" s="194">
        <v>53.09</v>
      </c>
      <c r="E198" s="194">
        <v>70</v>
      </c>
      <c r="F198" s="45">
        <f t="shared" si="26"/>
        <v>131.85157280090411</v>
      </c>
    </row>
    <row r="199" spans="1:6" ht="12.75" customHeight="1" x14ac:dyDescent="0.2">
      <c r="A199" s="63">
        <v>3295</v>
      </c>
      <c r="B199" s="64" t="s">
        <v>399</v>
      </c>
      <c r="C199" s="247" t="s">
        <v>400</v>
      </c>
      <c r="D199" s="194">
        <v>1989.66</v>
      </c>
      <c r="E199" s="194">
        <v>2785.83</v>
      </c>
      <c r="F199" s="45">
        <f t="shared" si="26"/>
        <v>140.01537951207743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912.81</v>
      </c>
      <c r="E201" s="194">
        <v>1323.83</v>
      </c>
      <c r="F201" s="45">
        <f t="shared" si="26"/>
        <v>145.02799049090171</v>
      </c>
    </row>
    <row r="202" spans="1:6" ht="12.75" customHeight="1" x14ac:dyDescent="0.2">
      <c r="A202" s="63">
        <v>34</v>
      </c>
      <c r="B202" s="183" t="s">
        <v>405</v>
      </c>
      <c r="C202" s="247" t="s">
        <v>406</v>
      </c>
      <c r="D202" s="60">
        <f t="shared" ref="D202:E202" si="37">D203+D208+D216</f>
        <v>371.90999999999997</v>
      </c>
      <c r="E202" s="60">
        <f t="shared" si="37"/>
        <v>279.05</v>
      </c>
      <c r="F202" s="45">
        <f t="shared" si="26"/>
        <v>75.031593665134039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371.90999999999997</v>
      </c>
      <c r="E216" s="60">
        <f t="shared" si="40"/>
        <v>279.05</v>
      </c>
      <c r="F216" s="45">
        <f t="shared" si="26"/>
        <v>75.031593665134039</v>
      </c>
    </row>
    <row r="217" spans="1:6" ht="12.75" customHeight="1" x14ac:dyDescent="0.2">
      <c r="A217" s="63">
        <v>3431</v>
      </c>
      <c r="B217" s="182" t="s">
        <v>435</v>
      </c>
      <c r="C217" s="247" t="s">
        <v>436</v>
      </c>
      <c r="D217" s="194">
        <v>371.9</v>
      </c>
      <c r="E217" s="194">
        <v>266.74</v>
      </c>
      <c r="F217" s="45">
        <f t="shared" si="26"/>
        <v>71.723581607959133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0.01</v>
      </c>
      <c r="E219" s="194">
        <v>12.31</v>
      </c>
      <c r="F219" s="45" t="str">
        <f t="shared" si="26"/>
        <v>&gt;&gt;100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315</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315</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315</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925665.86</v>
      </c>
      <c r="E299" s="60">
        <f>E152-E297+E298</f>
        <v>1033191.9500000001</v>
      </c>
      <c r="F299" s="45">
        <f t="shared" si="68"/>
        <v>111.61608034242508</v>
      </c>
    </row>
    <row r="300" spans="1:6" ht="12.75" customHeight="1" x14ac:dyDescent="0.2">
      <c r="A300" s="63" t="s">
        <v>581</v>
      </c>
      <c r="B300" s="64" t="s">
        <v>592</v>
      </c>
      <c r="C300" s="247" t="s">
        <v>593</v>
      </c>
      <c r="D300" s="60">
        <f>IF(D6&gt;=D299,D6-D299,0)</f>
        <v>12375.569999999949</v>
      </c>
      <c r="E300" s="60">
        <f>IF(E6&gt;=E299,E6-E299,0)</f>
        <v>0</v>
      </c>
      <c r="F300" s="45">
        <f t="shared" si="68"/>
        <v>0</v>
      </c>
    </row>
    <row r="301" spans="1:6" ht="12.75" customHeight="1" x14ac:dyDescent="0.2">
      <c r="A301" s="63" t="s">
        <v>581</v>
      </c>
      <c r="B301" s="64" t="s">
        <v>594</v>
      </c>
      <c r="C301" s="247" t="s">
        <v>595</v>
      </c>
      <c r="D301" s="60">
        <f>IF(D299&gt;=D6,D299-D6,0)</f>
        <v>0</v>
      </c>
      <c r="E301" s="60">
        <f>IF(E299&gt;=E6,E299-E6,0)</f>
        <v>35831.060000000056</v>
      </c>
      <c r="F301" s="45" t="str">
        <f t="shared" si="68"/>
        <v>-</v>
      </c>
    </row>
    <row r="302" spans="1:6" ht="12.75" customHeight="1" x14ac:dyDescent="0.2">
      <c r="A302" s="63">
        <v>92211</v>
      </c>
      <c r="B302" s="64" t="s">
        <v>596</v>
      </c>
      <c r="C302" s="247" t="s">
        <v>597</v>
      </c>
      <c r="D302" s="194">
        <v>139280.63</v>
      </c>
      <c r="E302" s="194">
        <v>138001.73000000001</v>
      </c>
      <c r="F302" s="45">
        <f t="shared" si="68"/>
        <v>99.081781867299128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529.14</v>
      </c>
      <c r="E304" s="194">
        <v>75457.990000000005</v>
      </c>
      <c r="F304" s="45" t="str">
        <f t="shared" si="68"/>
        <v>&gt;&gt;100</v>
      </c>
    </row>
    <row r="305" spans="1:6" ht="12" x14ac:dyDescent="0.2">
      <c r="A305" s="63">
        <v>9661</v>
      </c>
      <c r="B305" s="220" t="s">
        <v>602</v>
      </c>
      <c r="C305" s="247" t="s">
        <v>603</v>
      </c>
      <c r="D305" s="194">
        <v>529.14</v>
      </c>
      <c r="E305" s="194">
        <v>930.96</v>
      </c>
      <c r="F305" s="45">
        <f t="shared" si="68"/>
        <v>175.93831500170089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16675.53</v>
      </c>
      <c r="E360" s="60">
        <f t="shared" si="86"/>
        <v>39869.910000000003</v>
      </c>
      <c r="F360" s="45">
        <f t="shared" si="72"/>
        <v>239.09231070916493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16675.53</v>
      </c>
      <c r="E373" s="60">
        <f t="shared" si="90"/>
        <v>39869.910000000003</v>
      </c>
      <c r="F373" s="45">
        <f t="shared" si="72"/>
        <v>239.09231070916493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5149.26</v>
      </c>
      <c r="E379" s="60">
        <f t="shared" si="92"/>
        <v>27093.88</v>
      </c>
      <c r="F379" s="45">
        <f t="shared" si="72"/>
        <v>526.17036234332704</v>
      </c>
    </row>
    <row r="380" spans="1:6" ht="12.75" customHeight="1" x14ac:dyDescent="0.2">
      <c r="A380" s="63">
        <v>4221</v>
      </c>
      <c r="B380" s="64" t="s">
        <v>647</v>
      </c>
      <c r="C380" s="247" t="s">
        <v>739</v>
      </c>
      <c r="D380" s="194">
        <v>2923.3</v>
      </c>
      <c r="E380" s="194">
        <v>20348.75</v>
      </c>
      <c r="F380" s="45">
        <f t="shared" si="72"/>
        <v>696.0883248383675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1001.96</v>
      </c>
      <c r="E385" s="194">
        <v>160.13</v>
      </c>
      <c r="F385" s="45">
        <f t="shared" si="72"/>
        <v>15.981675915206194</v>
      </c>
    </row>
    <row r="386" spans="1:6" ht="12.75" customHeight="1" x14ac:dyDescent="0.2">
      <c r="A386" s="63">
        <v>4227</v>
      </c>
      <c r="B386" s="183" t="s">
        <v>659</v>
      </c>
      <c r="C386" s="247" t="s">
        <v>746</v>
      </c>
      <c r="D386" s="194">
        <v>1224</v>
      </c>
      <c r="E386" s="194">
        <v>6585</v>
      </c>
      <c r="F386" s="45">
        <f t="shared" si="72"/>
        <v>537.99019607843138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11526.27</v>
      </c>
      <c r="E393" s="60">
        <f t="shared" si="94"/>
        <v>12776.03</v>
      </c>
      <c r="F393" s="45">
        <f t="shared" si="72"/>
        <v>110.8427097404451</v>
      </c>
    </row>
    <row r="394" spans="1:6" ht="12.75" customHeight="1" x14ac:dyDescent="0.2">
      <c r="A394" s="63">
        <v>4241</v>
      </c>
      <c r="B394" s="64" t="s">
        <v>756</v>
      </c>
      <c r="C394" s="247" t="s">
        <v>757</v>
      </c>
      <c r="D394" s="194">
        <v>11526.27</v>
      </c>
      <c r="E394" s="194">
        <v>12776.03</v>
      </c>
      <c r="F394" s="45">
        <f t="shared" si="72"/>
        <v>110.8427097404451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16675.53</v>
      </c>
      <c r="E418" s="60">
        <f t="shared" si="102"/>
        <v>39869.910000000003</v>
      </c>
      <c r="F418" s="45">
        <f t="shared" si="72"/>
        <v>239.09231070916493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120594.58</v>
      </c>
      <c r="E420" s="194">
        <v>123615.64</v>
      </c>
      <c r="F420" s="45">
        <f t="shared" si="72"/>
        <v>102.50513746140166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938041.42999999993</v>
      </c>
      <c r="E422" s="60">
        <f>E6+E308</f>
        <v>997360.89</v>
      </c>
      <c r="F422" s="45">
        <f t="shared" si="72"/>
        <v>106.3237569368338</v>
      </c>
    </row>
    <row r="423" spans="1:6" ht="12.75" customHeight="1" x14ac:dyDescent="0.2">
      <c r="A423" s="63" t="s">
        <v>581</v>
      </c>
      <c r="B423" s="64" t="s">
        <v>804</v>
      </c>
      <c r="C423" s="247" t="s">
        <v>805</v>
      </c>
      <c r="D423" s="60">
        <f t="shared" ref="D423:E423" si="103">D299+D360</f>
        <v>942341.39</v>
      </c>
      <c r="E423" s="60">
        <f t="shared" si="103"/>
        <v>1073061.8600000001</v>
      </c>
      <c r="F423" s="45">
        <f t="shared" si="72"/>
        <v>113.87188033839838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4299.9600000000792</v>
      </c>
      <c r="E425" s="60">
        <f t="shared" si="105"/>
        <v>75700.970000000088</v>
      </c>
      <c r="F425" s="45">
        <f t="shared" si="72"/>
        <v>1760.5040512004462</v>
      </c>
    </row>
    <row r="426" spans="1:6" ht="12.75" customHeight="1" x14ac:dyDescent="0.2">
      <c r="A426" s="251" t="s">
        <v>810</v>
      </c>
      <c r="B426" s="183" t="s">
        <v>811</v>
      </c>
      <c r="C426" s="252" t="s">
        <v>812</v>
      </c>
      <c r="D426" s="60">
        <f t="shared" ref="D426:E426" si="106">IF(D302-D303+D419-D420&gt;=0,D302-D303+D419-D420,0)</f>
        <v>18686.050000000003</v>
      </c>
      <c r="E426" s="60">
        <f t="shared" si="106"/>
        <v>14386.090000000011</v>
      </c>
      <c r="F426" s="45">
        <f t="shared" si="72"/>
        <v>76.988395086173952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529.14</v>
      </c>
      <c r="E428" s="81">
        <f t="shared" si="108"/>
        <v>75457.990000000005</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938041.42999999993</v>
      </c>
      <c r="E643" s="60">
        <f>E422+E430</f>
        <v>997360.89</v>
      </c>
      <c r="F643" s="45">
        <f t="shared" si="109"/>
        <v>106.3237569368338</v>
      </c>
    </row>
    <row r="644" spans="1:6" ht="12.75" customHeight="1" x14ac:dyDescent="0.2">
      <c r="A644" s="63" t="s">
        <v>581</v>
      </c>
      <c r="B644" s="64" t="s">
        <v>1237</v>
      </c>
      <c r="C644" s="247" t="s">
        <v>1238</v>
      </c>
      <c r="D644" s="60">
        <f>D423+D535</f>
        <v>942341.39</v>
      </c>
      <c r="E644" s="60">
        <f>E423+E535</f>
        <v>1073061.8600000001</v>
      </c>
      <c r="F644" s="45">
        <f t="shared" si="109"/>
        <v>113.87188033839838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4299.9600000000792</v>
      </c>
      <c r="E646" s="60">
        <f t="shared" si="164"/>
        <v>75700.970000000088</v>
      </c>
      <c r="F646" s="45">
        <f t="shared" si="109"/>
        <v>1760.5040512004462</v>
      </c>
    </row>
    <row r="647" spans="1:6" ht="24" x14ac:dyDescent="0.2">
      <c r="A647" s="251" t="s">
        <v>1243</v>
      </c>
      <c r="B647" s="64" t="s">
        <v>1244</v>
      </c>
      <c r="C647" s="252" t="s">
        <v>1243</v>
      </c>
      <c r="D647" s="60">
        <f>IF(D426-D427+D641-D642&gt;=0,D426-D427+D641-D642,0)</f>
        <v>18686.050000000003</v>
      </c>
      <c r="E647" s="60">
        <f>IF(E426-E427+E641-E642&gt;=0,E426-E427+E641-E642,0)</f>
        <v>14386.090000000011</v>
      </c>
      <c r="F647" s="45">
        <f t="shared" si="109"/>
        <v>76.988395086173952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14386.089999999924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61314.880000000077</v>
      </c>
      <c r="F650" s="45" t="str">
        <f t="shared" si="109"/>
        <v>-</v>
      </c>
    </row>
    <row r="651" spans="1:6" ht="24" x14ac:dyDescent="0.2">
      <c r="A651" s="249" t="s">
        <v>1251</v>
      </c>
      <c r="B651" s="184" t="s">
        <v>1252</v>
      </c>
      <c r="C651" s="250" t="s">
        <v>1251</v>
      </c>
      <c r="D651" s="196">
        <v>58643.27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33</v>
      </c>
      <c r="E658" s="253">
        <v>34</v>
      </c>
      <c r="F658" s="45">
        <f t="shared" si="167"/>
        <v>103.03030303030303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35</v>
      </c>
      <c r="F660" s="45">
        <f t="shared" si="167"/>
        <v>102.94117647058823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854716.7</v>
      </c>
      <c r="E683" s="192">
        <v>883791.43</v>
      </c>
      <c r="F683" s="71">
        <f t="shared" si="167"/>
        <v>103.40168034624809</v>
      </c>
    </row>
    <row r="684" spans="1:6" ht="24" x14ac:dyDescent="0.2">
      <c r="A684" s="70">
        <v>63613</v>
      </c>
      <c r="B684" s="182" t="s">
        <v>1317</v>
      </c>
      <c r="C684" s="278" t="s">
        <v>1318</v>
      </c>
      <c r="D684" s="192">
        <v>200</v>
      </c>
      <c r="E684" s="192">
        <v>1889</v>
      </c>
      <c r="F684" s="71">
        <f t="shared" si="167"/>
        <v>944.5</v>
      </c>
    </row>
    <row r="685" spans="1:6" ht="24" x14ac:dyDescent="0.2">
      <c r="A685" s="63">
        <v>63622</v>
      </c>
      <c r="B685" s="244" t="s">
        <v>1319</v>
      </c>
      <c r="C685" s="247" t="s">
        <v>1320</v>
      </c>
      <c r="D685" s="194">
        <v>11456.47</v>
      </c>
      <c r="E685" s="194">
        <v>12372.77</v>
      </c>
      <c r="F685" s="45">
        <f t="shared" si="167"/>
        <v>107.99810063658353</v>
      </c>
    </row>
    <row r="686" spans="1:6" ht="24" x14ac:dyDescent="0.2">
      <c r="A686" s="63">
        <v>63623</v>
      </c>
      <c r="B686" s="244" t="s">
        <v>1321</v>
      </c>
      <c r="C686" s="247" t="s">
        <v>1322</v>
      </c>
      <c r="D686" s="194">
        <v>2198</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330</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2017.95</v>
      </c>
      <c r="E732" s="192">
        <v>2923.73</v>
      </c>
      <c r="F732" s="71">
        <f t="shared" si="167"/>
        <v>144.88614683218117</v>
      </c>
    </row>
    <row r="733" spans="1:6" ht="12.75" customHeight="1" x14ac:dyDescent="0.2">
      <c r="A733" s="70">
        <v>31215</v>
      </c>
      <c r="B733" s="65" t="s">
        <v>1395</v>
      </c>
      <c r="C733" s="278" t="s">
        <v>1396</v>
      </c>
      <c r="D733" s="192">
        <v>220.72</v>
      </c>
      <c r="E733" s="192">
        <v>1324.32</v>
      </c>
      <c r="F733" s="71">
        <f t="shared" si="167"/>
        <v>600</v>
      </c>
    </row>
    <row r="734" spans="1:6" ht="12.75" customHeight="1" x14ac:dyDescent="0.2">
      <c r="A734" s="70">
        <v>32121</v>
      </c>
      <c r="B734" s="65" t="s">
        <v>1397</v>
      </c>
      <c r="C734" s="278" t="s">
        <v>1398</v>
      </c>
      <c r="D734" s="192">
        <v>40546.51</v>
      </c>
      <c r="E734" s="192">
        <v>36422.43</v>
      </c>
      <c r="F734" s="71">
        <f t="shared" si="167"/>
        <v>89.828767013486484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1951.24</v>
      </c>
      <c r="E736" s="194">
        <v>1960</v>
      </c>
      <c r="F736" s="45">
        <f t="shared" si="167"/>
        <v>100.44894528607449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49.57</v>
      </c>
      <c r="E738" s="194">
        <v>1791.66</v>
      </c>
      <c r="F738" s="45">
        <f t="shared" si="167"/>
        <v>3614.4038733104699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2785.83</v>
      </c>
      <c r="F744" s="71">
        <f t="shared" si="170"/>
        <v>140.13229376257544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4"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1077605.8799999997</v>
      </c>
      <c r="E6" s="180">
        <f t="shared" si="0"/>
        <v>1102335.6599999997</v>
      </c>
      <c r="F6" s="181">
        <f t="shared" ref="F6:F298" si="1">IF(D6&gt;0,IF(E6/D6&gt;=100,"&gt;&gt;100",E6/D6*100),"-")</f>
        <v>102.2948816871712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998247.32999999973</v>
      </c>
      <c r="E7" s="79">
        <f t="shared" si="2"/>
        <v>1007851.6199999998</v>
      </c>
      <c r="F7" s="71">
        <f t="shared" si="1"/>
        <v>100.96211527057129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36244.75</v>
      </c>
      <c r="E8" s="79">
        <f>E9+E10-E11</f>
        <v>36244.75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10562.88</v>
      </c>
      <c r="E9" s="192">
        <v>10562.88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25681.87</v>
      </c>
      <c r="E10" s="192">
        <v>25681.87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962002.57999999973</v>
      </c>
      <c r="E12" s="79">
        <f t="shared" si="3"/>
        <v>971606.86999999976</v>
      </c>
      <c r="F12" s="71">
        <f t="shared" si="1"/>
        <v>100.99836426634117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934688.54999999981</v>
      </c>
      <c r="E13" s="79">
        <f t="shared" si="4"/>
        <v>923060.92999999982</v>
      </c>
      <c r="F13" s="71">
        <f t="shared" si="1"/>
        <v>98.755989896313594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1245575.1599999999</v>
      </c>
      <c r="E15" s="192">
        <v>1245575.1599999999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11913.65</v>
      </c>
      <c r="E17" s="192">
        <v>11913.65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322800.26</v>
      </c>
      <c r="E18" s="192">
        <v>334427.88</v>
      </c>
      <c r="F18" s="71">
        <f t="shared" si="1"/>
        <v>103.6021098619933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25420.690000000002</v>
      </c>
      <c r="E19" s="79">
        <f t="shared" si="5"/>
        <v>46777.209999999963</v>
      </c>
      <c r="F19" s="71">
        <f t="shared" si="1"/>
        <v>184.0123537165984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136213.47</v>
      </c>
      <c r="E20" s="192">
        <v>156562.22</v>
      </c>
      <c r="F20" s="71">
        <f t="shared" si="1"/>
        <v>114.93886764649635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3300.42</v>
      </c>
      <c r="E21" s="192">
        <v>3300.42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22012.62</v>
      </c>
      <c r="E22" s="192">
        <v>22012.62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59294.27</v>
      </c>
      <c r="E25" s="192">
        <v>59454.400000000001</v>
      </c>
      <c r="F25" s="71">
        <f t="shared" si="1"/>
        <v>100.2700598219693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31160.44</v>
      </c>
      <c r="E26" s="192">
        <v>37745.440000000002</v>
      </c>
      <c r="F26" s="71">
        <f t="shared" si="1"/>
        <v>121.13256423850243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226560.53</v>
      </c>
      <c r="E28" s="192">
        <v>232297.89</v>
      </c>
      <c r="F28" s="71">
        <f t="shared" si="1"/>
        <v>102.53237401942872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1893.3399999999965</v>
      </c>
      <c r="E35" s="79">
        <f t="shared" si="7"/>
        <v>1768.7299999999959</v>
      </c>
      <c r="F35" s="71">
        <f t="shared" si="1"/>
        <v>93.418509089756682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77745</v>
      </c>
      <c r="E36" s="192">
        <v>90521.03</v>
      </c>
      <c r="F36" s="71">
        <f t="shared" si="1"/>
        <v>116.43324972667052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75851.66</v>
      </c>
      <c r="E40" s="192">
        <v>88752.3</v>
      </c>
      <c r="F40" s="71">
        <f t="shared" si="1"/>
        <v>117.00772270507989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25646.48</v>
      </c>
      <c r="E54" s="192">
        <v>25646.48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25646.48</v>
      </c>
      <c r="E55" s="192">
        <v>25646.48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79358.549999999988</v>
      </c>
      <c r="E69" s="79">
        <f>E70+E82+E88+E119+E135+E147+E165+E171</f>
        <v>94484.04</v>
      </c>
      <c r="F69" s="71">
        <f t="shared" si="1"/>
        <v>119.05968544032119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157.28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157.28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20715.28</v>
      </c>
      <c r="E147" s="79">
        <f t="shared" si="24"/>
        <v>94326.76</v>
      </c>
      <c r="F147" s="71">
        <f t="shared" si="1"/>
        <v>455.34870877921998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74527.03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74527.03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529.14</v>
      </c>
      <c r="E161" s="192">
        <v>930.96</v>
      </c>
      <c r="F161" s="71">
        <f t="shared" si="1"/>
        <v>175.93831500170089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20186.14</v>
      </c>
      <c r="E162" s="192">
        <v>18868.77</v>
      </c>
      <c r="F162" s="71">
        <f t="shared" si="1"/>
        <v>93.473888519548566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58643.27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58643.27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1077605.8799999999</v>
      </c>
      <c r="E176" s="79">
        <f>E177+E251</f>
        <v>1102335.6599999999</v>
      </c>
      <c r="F176" s="71">
        <f t="shared" si="1"/>
        <v>102.2948816871712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64443.32</v>
      </c>
      <c r="E177" s="79">
        <f>E178+E197+E203+E219+E247+E248</f>
        <v>80340.930000000008</v>
      </c>
      <c r="F177" s="71">
        <f t="shared" si="1"/>
        <v>124.66913560629713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64443.32</v>
      </c>
      <c r="E178" s="79">
        <f>SUM(E179:E181)+E185+E186+SUM(E194:E196)</f>
        <v>80270.210000000006</v>
      </c>
      <c r="F178" s="71">
        <f t="shared" si="1"/>
        <v>124.55939576049155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57161.63</v>
      </c>
      <c r="E179" s="192">
        <v>72647.72</v>
      </c>
      <c r="F179" s="71">
        <f t="shared" si="1"/>
        <v>127.0917571804723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7271.73</v>
      </c>
      <c r="E180" s="192">
        <v>7620.83</v>
      </c>
      <c r="F180" s="71">
        <f t="shared" si="1"/>
        <v>104.80078330741102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9.9600000000000009</v>
      </c>
      <c r="E181" s="79">
        <f t="shared" si="28"/>
        <v>1.66</v>
      </c>
      <c r="F181" s="71">
        <f t="shared" si="1"/>
        <v>16.666666666666664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9.9600000000000009</v>
      </c>
      <c r="E184" s="192">
        <v>1.66</v>
      </c>
      <c r="F184" s="71">
        <f t="shared" si="1"/>
        <v>16.666666666666664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70.72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1013162.5599999999</v>
      </c>
      <c r="E251" s="79">
        <f>+E252+E255-E264+E274+E291</f>
        <v>1021994.73</v>
      </c>
      <c r="F251" s="71">
        <f t="shared" si="1"/>
        <v>100.87174263525884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998247.33</v>
      </c>
      <c r="E252" s="79">
        <f>E253-E254</f>
        <v>1007851.62</v>
      </c>
      <c r="F252" s="71">
        <f t="shared" si="1"/>
        <v>100.96211527057129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998247.33</v>
      </c>
      <c r="E253" s="192">
        <v>1007851.62</v>
      </c>
      <c r="F253" s="71">
        <f t="shared" si="1"/>
        <v>100.96211527057129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14386.090000000011</v>
      </c>
      <c r="E255" s="79">
        <f>E256-E260</f>
        <v>-61314.880000000005</v>
      </c>
      <c r="F255" s="71">
        <f t="shared" si="1"/>
        <v>-426.20948430045934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138001.73000000001</v>
      </c>
      <c r="E256" s="79">
        <f>SUM(E257:E259)</f>
        <v>64173.2</v>
      </c>
      <c r="F256" s="71">
        <f t="shared" si="1"/>
        <v>46.501735884035647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138001.73000000001</v>
      </c>
      <c r="E257" s="192">
        <v>64173.2</v>
      </c>
      <c r="F257" s="71">
        <f t="shared" si="1"/>
        <v>46.501735884035647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123615.64</v>
      </c>
      <c r="E260" s="79">
        <f>SUM(E261:E263)</f>
        <v>125488.08</v>
      </c>
      <c r="F260" s="71">
        <f t="shared" si="1"/>
        <v>101.5147274244586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123615.64</v>
      </c>
      <c r="E262" s="192">
        <v>125488.08</v>
      </c>
      <c r="F262" s="71">
        <f t="shared" si="1"/>
        <v>101.5147274244586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529.14</v>
      </c>
      <c r="E274" s="79">
        <f>SUM(E275:E277)+SUM(E286:E290)</f>
        <v>75457.990000000005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74527.03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74527.03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529.14</v>
      </c>
      <c r="E288" s="192">
        <v>930.96</v>
      </c>
      <c r="F288" s="71">
        <f t="shared" si="39"/>
        <v>175.93831500170089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213668.3</v>
      </c>
      <c r="E297" s="79">
        <f t="shared" si="42"/>
        <v>213668.3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213668.3</v>
      </c>
      <c r="E298" s="193">
        <v>213668.3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20715.28</v>
      </c>
      <c r="E303" s="192">
        <v>94326.76</v>
      </c>
      <c r="F303" s="71">
        <f t="shared" si="43"/>
        <v>455.34870877921998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157.28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20186.14</v>
      </c>
      <c r="E335" s="192">
        <v>18868.77</v>
      </c>
      <c r="F335" s="71">
        <f t="shared" si="43"/>
        <v>93.473888519548566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64443.32</v>
      </c>
      <c r="E337" s="192">
        <v>80270.210000000006</v>
      </c>
      <c r="F337" s="71">
        <f t="shared" si="43"/>
        <v>124.55939576049155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70.72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213668.3</v>
      </c>
      <c r="E387" s="192">
        <v>213668.3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942341.3899999999</v>
      </c>
      <c r="E114" s="60">
        <f t="shared" si="22"/>
        <v>1073061.8600000001</v>
      </c>
      <c r="F114" s="45">
        <f t="shared" si="1"/>
        <v>113.87188033839841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907330.08</v>
      </c>
      <c r="E115" s="60">
        <f t="shared" si="23"/>
        <v>1041766.52</v>
      </c>
      <c r="F115" s="45">
        <f t="shared" si="1"/>
        <v>114.81670705770055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907330.08</v>
      </c>
      <c r="E117" s="194">
        <v>1041766.52</v>
      </c>
      <c r="F117" s="45">
        <f t="shared" si="1"/>
        <v>114.81670705770055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35011.31</v>
      </c>
      <c r="E126" s="194">
        <v>31295.34</v>
      </c>
      <c r="F126" s="45">
        <f t="shared" si="1"/>
        <v>89.386372575033619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942341.3899999999</v>
      </c>
      <c r="E141" s="81">
        <f t="shared" si="28"/>
        <v>1073061.8600000001</v>
      </c>
      <c r="F141" s="61">
        <f t="shared" si="1"/>
        <v>113.87188033839841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30265.62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30265.62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30265.62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30265.62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40" sqref="D4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64443.32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1015930.9000000001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178.92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974814.16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846458.87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128076.24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279.05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39869.910000000003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1067.9100000000001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1000033.29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108.2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958987.27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830972.78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127727.14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287.35000000000002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39869.910000000003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1067.9100000000001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80340.930000000168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80340.930000000008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70.72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80270.210000000006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9249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cp:lastModifiedBy>
  <cp:lastPrinted>2026-01-22T20:40:18Z</cp:lastPrinted>
  <dcterms:created xsi:type="dcterms:W3CDTF">2022-04-01T05:14:30Z</dcterms:created>
  <dcterms:modified xsi:type="dcterms:W3CDTF">2026-02-02T12:56:04Z</dcterms:modified>
</cp:coreProperties>
</file>